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150" windowHeight="11205" tabRatio="603" activeTab="0"/>
  </bookViews>
  <sheets>
    <sheet name="FKD" sheetId="1" r:id="rId1"/>
    <sheet name="Tabelle2" sheetId="2" r:id="rId2"/>
    <sheet name="Tabelle3" sheetId="3" r:id="rId3"/>
  </sheets>
  <definedNames>
    <definedName name="_xlnm.Print_Area" localSheetId="0">'FKD'!$A$1:$V$100</definedName>
    <definedName name="_xlnm.Print_Titles" localSheetId="0">'FKD'!$1:$5</definedName>
  </definedNames>
  <calcPr fullCalcOnLoad="1"/>
</workbook>
</file>

<file path=xl/sharedStrings.xml><?xml version="1.0" encoding="utf-8"?>
<sst xmlns="http://schemas.openxmlformats.org/spreadsheetml/2006/main" count="233" uniqueCount="143">
  <si>
    <t>2115.400.90</t>
  </si>
  <si>
    <t>2120.30x.xx</t>
  </si>
  <si>
    <t>Steuerverwaltung</t>
  </si>
  <si>
    <t>2150.32x.xx</t>
  </si>
  <si>
    <t>2115.421.10</t>
  </si>
  <si>
    <t>2115.431.90</t>
  </si>
  <si>
    <t>2115.40x.xx</t>
  </si>
  <si>
    <t>2120.30/31</t>
  </si>
  <si>
    <t>2135.440.10</t>
  </si>
  <si>
    <t>2115.400.10</t>
  </si>
  <si>
    <t>2100.318.xx</t>
  </si>
  <si>
    <t>2101.310.10</t>
  </si>
  <si>
    <t>2120.318.52</t>
  </si>
  <si>
    <t>2120.31x.xx</t>
  </si>
  <si>
    <t>2420.316.10</t>
  </si>
  <si>
    <t>2120.310.10</t>
  </si>
  <si>
    <t>2115.340.90</t>
  </si>
  <si>
    <t>Finanzverwaltung</t>
  </si>
  <si>
    <t>2105.301.20</t>
  </si>
  <si>
    <t>Kantonales Sozialamt</t>
  </si>
  <si>
    <t>Neu einrichten</t>
  </si>
  <si>
    <t xml:space="preserve"> </t>
  </si>
  <si>
    <t>Fachstelle für Gleichstellung</t>
  </si>
  <si>
    <t>303.xx</t>
  </si>
  <si>
    <t>Diverse</t>
  </si>
  <si>
    <t>2100 31180</t>
  </si>
  <si>
    <t>2100 31881</t>
  </si>
  <si>
    <t>Total Kant. Sozialamt</t>
  </si>
  <si>
    <t>Total Steuerverwaltung</t>
  </si>
  <si>
    <t>Zust. Person</t>
  </si>
  <si>
    <t>310.10.200</t>
  </si>
  <si>
    <t>Weniger externe Expertise</t>
  </si>
  <si>
    <t>318.20.000</t>
  </si>
  <si>
    <t>300.50.000</t>
  </si>
  <si>
    <t>Reichlin</t>
  </si>
  <si>
    <t>Kubli</t>
  </si>
  <si>
    <t>Keiser</t>
  </si>
  <si>
    <t>Schaffner</t>
  </si>
  <si>
    <t>n.q.</t>
  </si>
  <si>
    <t>Nefzger</t>
  </si>
  <si>
    <t>Total Fachst. f. Gleichstellung</t>
  </si>
  <si>
    <t>Wegfall Host Mitte 2006 (Konti einzeln)</t>
  </si>
  <si>
    <t>Schliessung Empfang (Konti einzeln)</t>
  </si>
  <si>
    <t>10'000 2006</t>
  </si>
  <si>
    <t>Zentrale Fristenbewirt-schaftung
(Konti einzeln)</t>
  </si>
  <si>
    <t>Weniger Öffentl.-Arbeit  (Information zur Sache)
(Konti einzeln)</t>
  </si>
  <si>
    <t>Einnahmen Vorz.
Einnahmen-rückg. 07 = int. Verr.
Ausgaben divers Vorz.</t>
  </si>
  <si>
    <t>Abbau 1 Stelle Lohnbüro</t>
  </si>
  <si>
    <t>Aufhebung Zweigstelle Laufen der kant. Steuerverwaltung 
(Konti einzeln)</t>
  </si>
  <si>
    <t>Personalamt</t>
  </si>
  <si>
    <t>Verrechnung Rechtsberatung an Dritte</t>
  </si>
  <si>
    <t>435.90.000</t>
  </si>
  <si>
    <t>301.20.000</t>
  </si>
  <si>
    <t>Stellensammelinserate nur noch in Internet</t>
  </si>
  <si>
    <t>309.90.100</t>
  </si>
  <si>
    <t>Bucher</t>
  </si>
  <si>
    <t>Total Personalamt</t>
  </si>
  <si>
    <t>Landrat</t>
  </si>
  <si>
    <t>x</t>
  </si>
  <si>
    <t>Ein-nahmen</t>
  </si>
  <si>
    <t>Aus-gaben</t>
  </si>
  <si>
    <t>Saldover-besserung</t>
  </si>
  <si>
    <t>Dösseg.</t>
  </si>
  <si>
    <t>Verbesserungen gegenüber Budget 2004 in 1000 Fr.</t>
  </si>
  <si>
    <t>Bemerkungen</t>
  </si>
  <si>
    <t>Schliessung Empfang FKD</t>
  </si>
  <si>
    <t>Erhöhung Verzugszins</t>
  </si>
  <si>
    <t>Regierung</t>
  </si>
  <si>
    <t>Gesamtbetrag im Budget 2004 für diesen Bereich in 1000 Fr.</t>
  </si>
  <si>
    <t>Definition v. Informatik unterstützter Software (Konti einzeln)</t>
  </si>
  <si>
    <t>Einführung Lohnmeldepflicht für Arbeitgebende 
(Konti einzeln)</t>
  </si>
  <si>
    <t>Verzicht auf monatliche Vor-auszahlungs-Einladungen (Konti einzeln)</t>
  </si>
  <si>
    <t>Frauenrat light (Kommissions-Gelder und projektbezogenes Geld senken)</t>
  </si>
  <si>
    <t>Kantonale Steuern</t>
  </si>
  <si>
    <t>Total Kantonale Steuern</t>
  </si>
  <si>
    <t>Zinsen</t>
  </si>
  <si>
    <t>Total Zinsen</t>
  </si>
  <si>
    <t xml:space="preserve">Generalsekretariat </t>
  </si>
  <si>
    <t>Total Generalsekretariat</t>
  </si>
  <si>
    <t>Dienststellen / Massnahmen</t>
  </si>
  <si>
    <t>Betroffene Konti</t>
  </si>
  <si>
    <t>Einnahmen-seite</t>
  </si>
  <si>
    <t>Ausgaben-seite</t>
  </si>
  <si>
    <t>Verzicht auf monatliche Vorauszahlungs-Einladungen</t>
  </si>
  <si>
    <t>NFA betroffen</t>
  </si>
  <si>
    <t>Zust. Instanz</t>
  </si>
  <si>
    <t>Auswirkungen auf Stellen</t>
  </si>
  <si>
    <t>Netzdrucker anstelle von Arbeitsplatzdruckern (Konti einzeln)</t>
  </si>
  <si>
    <t>Netzdrucker anstelle von Arbeitsplatzdruckern</t>
  </si>
  <si>
    <t xml:space="preserve">Rezentralisierung IT von den Dienststellen in die Informatik </t>
  </si>
  <si>
    <t>2101.301.20</t>
  </si>
  <si>
    <t>Pauschal</t>
  </si>
  <si>
    <t>Rezentralisierung IT von den Dienststellen in die Informatik (Konti einzeln)</t>
  </si>
  <si>
    <t>2103.301.20</t>
  </si>
  <si>
    <t>Personal-NK</t>
  </si>
  <si>
    <t>Anstellung zusätzlicher Revisorinnen und Revisoren 
(Konti einzeln)</t>
  </si>
  <si>
    <t xml:space="preserve">Anstellung zusätzlicher Revisorinnen und Revisoren 
</t>
  </si>
  <si>
    <t>2100.311/318</t>
  </si>
  <si>
    <t>Anstellung von zusätzlichen Veranlagungsmitarbeitenden (Konti einzeln)</t>
  </si>
  <si>
    <t>Anstellung von zusätzlichen Veranlagungsmitarbeitenden</t>
  </si>
  <si>
    <t>Zusätzlich 2 Vollstellen</t>
  </si>
  <si>
    <t>Verlustscheinbewirtschaftung und Reorganisation der Abteilung Steuerbezug</t>
  </si>
  <si>
    <t>2120.318.xx</t>
  </si>
  <si>
    <t>2130.301.20</t>
  </si>
  <si>
    <t>2130.300.50</t>
  </si>
  <si>
    <t>2130.319.90</t>
  </si>
  <si>
    <t>Zusätzlich 0.5 Vollstellen</t>
  </si>
  <si>
    <t>Volk</t>
  </si>
  <si>
    <t>Restriktivere Bereitstellung von Software</t>
  </si>
  <si>
    <t>X</t>
  </si>
  <si>
    <t>Wegfall Host Mitte 2006 (vorausgesetzt, dass für Motorfahrzeugkontrolle eine eigene Software beschafft wird)</t>
  </si>
  <si>
    <t>Geltendmachung von Sozialhilfe-Kostenersatz in anderen Kantonen/D/F zugunsten der Gemeinden: Verrechnung der Dienstleistungen des KSA</t>
  </si>
  <si>
    <t>Aufhebung Zweigstelle Laufen der kant. Steuerverwaltung (Laufental-Vertrag ist Ende 2003 abgelaufen)</t>
  </si>
  <si>
    <t>Optimierung Bewirtschaftung eigene Formulare (Reduktion der notwendigen Formulare)</t>
  </si>
  <si>
    <t>Reorganisation Führungs- u. Organisationsstruktur (Wegfall einer Hierarchiestufe)</t>
  </si>
  <si>
    <t>Weniger Öffentlichkeitsarbeit  (Information zur Sache)</t>
  </si>
  <si>
    <t>Frühere Rückforderung Verrechnungssteuer vom Bund</t>
  </si>
  <si>
    <r>
      <t>Änderung Rechtserlass</t>
    </r>
    <r>
      <rPr>
        <sz val="10"/>
        <rFont val="Arial"/>
        <family val="2"/>
      </rPr>
      <t xml:space="preserve"> </t>
    </r>
  </si>
  <si>
    <t>Abbau 1 Voll-stelle mittels Fluktuation</t>
  </si>
  <si>
    <t>Total Finanzverwaltung</t>
  </si>
  <si>
    <t>Dienstordnung FKD</t>
  </si>
  <si>
    <t>Zentrale Informatikdienste (ZID)</t>
  </si>
  <si>
    <t>Total Zentrale Informatikdienste (ZID)</t>
  </si>
  <si>
    <t>Neue Gebühren Inkasso</t>
  </si>
  <si>
    <t>Zusätzlich 6 Vollstellen</t>
  </si>
  <si>
    <t>Fristenbewirtschaftung</t>
  </si>
  <si>
    <t>Abbau von 4 Vollstellen mittels Fluktuation</t>
  </si>
  <si>
    <t>Abbau von 4 Vollstellen mit-tels Fluktuation</t>
  </si>
  <si>
    <t>nur bei grösseren Beratungen von Gemeinden, öff. Unternehmen</t>
  </si>
  <si>
    <t>Verwesentlichung und Straffung des Ausbildungsprogramms (ohne Reduktion der Ausgaben)</t>
  </si>
  <si>
    <t>Abbau 0.5 Vollstellen mittels Fluktuation</t>
  </si>
  <si>
    <t>Abbau von 3 Vollstellen: 2 Kündigungen, 1 vorz. Pens.</t>
  </si>
  <si>
    <t>Abbau von 0.3 Vollstellen mittels Fluktuation</t>
  </si>
  <si>
    <t>Reorganisation im Zusammenhang mit neuer Steuersoftware NEST</t>
  </si>
  <si>
    <t>Sozial-hilfeverordnung (SHV) SGS 850.11</t>
  </si>
  <si>
    <t>RRV z. Steuergesetz</t>
  </si>
  <si>
    <t>RRV z. Steuer-gesetz</t>
  </si>
  <si>
    <t xml:space="preserve">RRV zum Steuergesetz </t>
  </si>
  <si>
    <t xml:space="preserve">Vorzeitige Pensionierung geschützter Arbeitsplatz aufgrund Massnahme 10c der BUD "Nachhaltiges Outsourcing und Leistungsabbau im TBA"
</t>
  </si>
  <si>
    <t>Vorzeitige Pensionierung geschützter Arbeitsplatz aufgrund Massnahme 17 der JPMD "Personelle Massnahmen Strafregister / Gefängnisse"</t>
  </si>
  <si>
    <t>Personal-VO</t>
  </si>
  <si>
    <t>Massnahmen Finanz- und Kirchendirektion in der Kompetenz des Regierungsrats</t>
  </si>
  <si>
    <t>Total FKD RR-Komp.</t>
  </si>
</sst>
</file>

<file path=xl/styles.xml><?xml version="1.0" encoding="utf-8"?>
<styleSheet xmlns="http://schemas.openxmlformats.org/spreadsheetml/2006/main">
  <numFmts count="32">
    <numFmt numFmtId="5" formatCode="&quot;CHF.&quot;\ #,##0_);\(&quot;CHF.&quot;\ #,##0\)"/>
    <numFmt numFmtId="6" formatCode="&quot;CHF.&quot;\ #,##0_);[Red]\(&quot;CHF.&quot;\ #,##0\)"/>
    <numFmt numFmtId="7" formatCode="&quot;CHF.&quot;\ #,##0.00_);\(&quot;CHF.&quot;\ #,##0.00\)"/>
    <numFmt numFmtId="8" formatCode="&quot;CHF.&quot;\ #,##0.00_);[Red]\(&quot;CHF.&quot;\ #,##0.00\)"/>
    <numFmt numFmtId="42" formatCode="_(&quot;CHF.&quot;\ * #,##0_);_(&quot;CHF.&quot;\ * \(#,##0\);_(&quot;CHF.&quot;\ * &quot;-&quot;_);_(@_)"/>
    <numFmt numFmtId="41" formatCode="_(* #,##0_);_(* \(#,##0\);_(* &quot;-&quot;_);_(@_)"/>
    <numFmt numFmtId="44" formatCode="_(&quot;CHF.&quot;\ * #,##0.00_);_(&quot;CHF.&quot;\ * \(#,##0.00\);_(&quot;CHF.&quot;\ 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.0"/>
    <numFmt numFmtId="173" formatCode="_ * #,##0.000_ ;_ * \-#,##0.000_ ;_ * &quot;-&quot;??_ ;_ @_ "/>
    <numFmt numFmtId="174" formatCode="0.0"/>
    <numFmt numFmtId="175" formatCode="0.000"/>
    <numFmt numFmtId="176" formatCode="0.0000"/>
    <numFmt numFmtId="177" formatCode="#\ ?/1000"/>
    <numFmt numFmtId="178" formatCode="#\ /1000"/>
    <numFmt numFmtId="179" formatCode="#/1000"/>
    <numFmt numFmtId="180" formatCode="?/1000"/>
    <numFmt numFmtId="181" formatCode="?#/1000"/>
    <numFmt numFmtId="182" formatCode="#\ ?/100"/>
    <numFmt numFmtId="183" formatCode="#,##0.000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 wrapText="1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left" vertical="top" wrapText="1"/>
    </xf>
    <xf numFmtId="3" fontId="0" fillId="0" borderId="0" xfId="0" applyNumberFormat="1" applyAlignment="1">
      <alignment vertical="top" wrapText="1"/>
    </xf>
    <xf numFmtId="3" fontId="1" fillId="0" borderId="0" xfId="0" applyNumberFormat="1" applyFont="1" applyAlignment="1">
      <alignment/>
    </xf>
    <xf numFmtId="3" fontId="0" fillId="0" borderId="1" xfId="0" applyNumberFormat="1" applyFont="1" applyBorder="1" applyAlignment="1">
      <alignment horizontal="right" vertical="top"/>
    </xf>
    <xf numFmtId="3" fontId="0" fillId="0" borderId="2" xfId="0" applyNumberFormat="1" applyFont="1" applyBorder="1" applyAlignment="1">
      <alignment horizontal="left" vertical="top"/>
    </xf>
    <xf numFmtId="3" fontId="0" fillId="0" borderId="2" xfId="16" applyNumberFormat="1" applyFont="1" applyBorder="1" applyAlignment="1">
      <alignment horizontal="right" vertical="top"/>
    </xf>
    <xf numFmtId="3" fontId="0" fillId="0" borderId="2" xfId="0" applyNumberFormat="1" applyFont="1" applyBorder="1" applyAlignment="1">
      <alignment horizontal="right" vertical="top"/>
    </xf>
    <xf numFmtId="3" fontId="1" fillId="0" borderId="2" xfId="0" applyNumberFormat="1" applyFont="1" applyBorder="1" applyAlignment="1">
      <alignment horizontal="left" vertical="top" wrapText="1"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left" wrapText="1"/>
    </xf>
    <xf numFmtId="3" fontId="0" fillId="0" borderId="3" xfId="0" applyNumberFormat="1" applyFont="1" applyBorder="1" applyAlignment="1">
      <alignment horizontal="right" vertical="top"/>
    </xf>
    <xf numFmtId="3" fontId="0" fillId="0" borderId="4" xfId="0" applyNumberFormat="1" applyFont="1" applyBorder="1" applyAlignment="1">
      <alignment horizontal="right" vertical="top"/>
    </xf>
    <xf numFmtId="3" fontId="0" fillId="0" borderId="0" xfId="19" applyNumberFormat="1" applyAlignment="1">
      <alignment/>
    </xf>
    <xf numFmtId="18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Font="1" applyBorder="1" applyAlignment="1">
      <alignment horizontal="left" vertical="top" wrapText="1"/>
    </xf>
    <xf numFmtId="3" fontId="0" fillId="2" borderId="2" xfId="0" applyNumberFormat="1" applyFont="1" applyFill="1" applyBorder="1" applyAlignment="1">
      <alignment horizontal="right" vertical="top"/>
    </xf>
    <xf numFmtId="3" fontId="0" fillId="3" borderId="0" xfId="0" applyNumberFormat="1" applyFill="1" applyAlignment="1">
      <alignment/>
    </xf>
    <xf numFmtId="3" fontId="0" fillId="3" borderId="2" xfId="0" applyNumberFormat="1" applyFont="1" applyFill="1" applyBorder="1" applyAlignment="1">
      <alignment horizontal="right" vertical="top"/>
    </xf>
    <xf numFmtId="3" fontId="0" fillId="3" borderId="2" xfId="0" applyNumberFormat="1" applyFont="1" applyFill="1" applyBorder="1" applyAlignment="1">
      <alignment horizontal="left" vertical="top" wrapText="1"/>
    </xf>
    <xf numFmtId="3" fontId="0" fillId="3" borderId="2" xfId="0" applyNumberFormat="1" applyFont="1" applyFill="1" applyBorder="1" applyAlignment="1">
      <alignment horizontal="left" vertical="top"/>
    </xf>
    <xf numFmtId="3" fontId="0" fillId="3" borderId="2" xfId="16" applyNumberFormat="1" applyFont="1" applyFill="1" applyBorder="1" applyAlignment="1">
      <alignment horizontal="right" vertical="top"/>
    </xf>
    <xf numFmtId="3" fontId="0" fillId="0" borderId="2" xfId="0" applyNumberFormat="1" applyFont="1" applyFill="1" applyBorder="1" applyAlignment="1">
      <alignment horizontal="right" vertical="top"/>
    </xf>
    <xf numFmtId="3" fontId="0" fillId="2" borderId="2" xfId="0" applyNumberFormat="1" applyFont="1" applyFill="1" applyBorder="1" applyAlignment="1">
      <alignment horizontal="right"/>
    </xf>
    <xf numFmtId="3" fontId="0" fillId="3" borderId="2" xfId="0" applyNumberFormat="1" applyFont="1" applyFill="1" applyBorder="1" applyAlignment="1" quotePrefix="1">
      <alignment horizontal="left" vertical="top" wrapText="1"/>
    </xf>
    <xf numFmtId="3" fontId="0" fillId="0" borderId="2" xfId="0" applyNumberFormat="1" applyFont="1" applyBorder="1" applyAlignment="1">
      <alignment horizontal="left" wrapText="1"/>
    </xf>
    <xf numFmtId="3" fontId="0" fillId="0" borderId="2" xfId="0" applyNumberFormat="1" applyFont="1" applyBorder="1" applyAlignment="1">
      <alignment vertical="top" wrapText="1"/>
    </xf>
    <xf numFmtId="3" fontId="2" fillId="0" borderId="2" xfId="0" applyNumberFormat="1" applyFont="1" applyBorder="1" applyAlignment="1">
      <alignment horizontal="left" vertical="top"/>
    </xf>
    <xf numFmtId="3" fontId="1" fillId="4" borderId="4" xfId="0" applyNumberFormat="1" applyFont="1" applyFill="1" applyBorder="1" applyAlignment="1">
      <alignment/>
    </xf>
    <xf numFmtId="3" fontId="1" fillId="4" borderId="4" xfId="0" applyNumberFormat="1" applyFont="1" applyFill="1" applyBorder="1" applyAlignment="1">
      <alignment horizontal="right"/>
    </xf>
    <xf numFmtId="3" fontId="0" fillId="3" borderId="2" xfId="0" applyNumberFormat="1" applyFont="1" applyFill="1" applyBorder="1" applyAlignment="1">
      <alignment vertical="top" wrapText="1"/>
    </xf>
    <xf numFmtId="3" fontId="0" fillId="3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vertical="top" wrapText="1"/>
    </xf>
    <xf numFmtId="3" fontId="0" fillId="0" borderId="2" xfId="16" applyNumberFormat="1" applyFont="1" applyFill="1" applyBorder="1" applyAlignment="1">
      <alignment horizontal="right" vertical="top"/>
    </xf>
    <xf numFmtId="3" fontId="1" fillId="2" borderId="2" xfId="0" applyNumberFormat="1" applyFont="1" applyFill="1" applyBorder="1" applyAlignment="1">
      <alignment horizontal="left"/>
    </xf>
    <xf numFmtId="3" fontId="1" fillId="0" borderId="2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left" wrapText="1"/>
    </xf>
    <xf numFmtId="3" fontId="1" fillId="3" borderId="2" xfId="0" applyNumberFormat="1" applyFont="1" applyFill="1" applyBorder="1" applyAlignment="1">
      <alignment horizontal="left" wrapText="1"/>
    </xf>
    <xf numFmtId="3" fontId="0" fillId="2" borderId="2" xfId="0" applyNumberFormat="1" applyFont="1" applyFill="1" applyBorder="1" applyAlignment="1">
      <alignment horizontal="left"/>
    </xf>
    <xf numFmtId="3" fontId="0" fillId="0" borderId="2" xfId="0" applyNumberFormat="1" applyFont="1" applyBorder="1" applyAlignment="1">
      <alignment vertical="top"/>
    </xf>
    <xf numFmtId="3" fontId="0" fillId="2" borderId="2" xfId="0" applyNumberFormat="1" applyFont="1" applyFill="1" applyBorder="1" applyAlignment="1">
      <alignment/>
    </xf>
    <xf numFmtId="3" fontId="0" fillId="0" borderId="2" xfId="0" applyNumberFormat="1" applyFont="1" applyBorder="1" applyAlignment="1" quotePrefix="1">
      <alignment horizontal="left" vertical="top"/>
    </xf>
    <xf numFmtId="3" fontId="0" fillId="3" borderId="2" xfId="0" applyNumberFormat="1" applyFont="1" applyFill="1" applyBorder="1" applyAlignment="1">
      <alignment horizontal="left" wrapText="1"/>
    </xf>
    <xf numFmtId="3" fontId="0" fillId="3" borderId="2" xfId="0" applyNumberFormat="1" applyFont="1" applyFill="1" applyBorder="1" applyAlignment="1" quotePrefix="1">
      <alignment horizontal="left" vertical="top"/>
    </xf>
    <xf numFmtId="3" fontId="0" fillId="3" borderId="2" xfId="0" applyNumberFormat="1" applyFont="1" applyFill="1" applyBorder="1" applyAlignment="1" quotePrefix="1">
      <alignment horizontal="right" vertical="top"/>
    </xf>
    <xf numFmtId="3" fontId="0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left" vertical="top"/>
    </xf>
    <xf numFmtId="3" fontId="0" fillId="0" borderId="4" xfId="0" applyNumberFormat="1" applyFont="1" applyBorder="1" applyAlignment="1">
      <alignment horizontal="left" wrapText="1"/>
    </xf>
    <xf numFmtId="3" fontId="0" fillId="3" borderId="2" xfId="0" applyNumberFormat="1" applyFont="1" applyFill="1" applyBorder="1" applyAlignment="1">
      <alignment horizontal="center" vertical="top"/>
    </xf>
    <xf numFmtId="3" fontId="1" fillId="2" borderId="2" xfId="0" applyNumberFormat="1" applyFont="1" applyFill="1" applyBorder="1" applyAlignment="1">
      <alignment horizontal="right"/>
    </xf>
    <xf numFmtId="3" fontId="0" fillId="0" borderId="2" xfId="0" applyNumberFormat="1" applyFont="1" applyBorder="1" applyAlignment="1">
      <alignment horizontal="center" vertical="top"/>
    </xf>
    <xf numFmtId="1" fontId="1" fillId="5" borderId="4" xfId="0" applyNumberFormat="1" applyFont="1" applyFill="1" applyBorder="1" applyAlignment="1">
      <alignment horizontal="left" wrapText="1"/>
    </xf>
    <xf numFmtId="3" fontId="0" fillId="0" borderId="4" xfId="0" applyNumberFormat="1" applyFont="1" applyBorder="1" applyAlignment="1">
      <alignment horizontal="center" vertical="top"/>
    </xf>
    <xf numFmtId="3" fontId="1" fillId="0" borderId="2" xfId="0" applyNumberFormat="1" applyFont="1" applyBorder="1" applyAlignment="1">
      <alignment horizontal="right" vertical="top"/>
    </xf>
    <xf numFmtId="3" fontId="1" fillId="0" borderId="2" xfId="0" applyNumberFormat="1" applyFont="1" applyFill="1" applyBorder="1" applyAlignment="1">
      <alignment horizontal="right" vertical="top"/>
    </xf>
    <xf numFmtId="3" fontId="1" fillId="2" borderId="2" xfId="0" applyNumberFormat="1" applyFont="1" applyFill="1" applyBorder="1" applyAlignment="1">
      <alignment horizontal="right" vertical="top"/>
    </xf>
    <xf numFmtId="3" fontId="1" fillId="0" borderId="2" xfId="0" applyNumberFormat="1" applyFont="1" applyBorder="1" applyAlignment="1">
      <alignment horizontal="center" vertical="top"/>
    </xf>
    <xf numFmtId="3" fontId="1" fillId="3" borderId="2" xfId="0" applyNumberFormat="1" applyFont="1" applyFill="1" applyBorder="1" applyAlignment="1">
      <alignment horizontal="left" vertical="top" wrapText="1"/>
    </xf>
    <xf numFmtId="3" fontId="0" fillId="3" borderId="5" xfId="0" applyNumberFormat="1" applyFont="1" applyFill="1" applyBorder="1" applyAlignment="1">
      <alignment vertical="top" wrapText="1"/>
    </xf>
    <xf numFmtId="3" fontId="0" fillId="0" borderId="5" xfId="0" applyNumberFormat="1" applyFont="1" applyBorder="1" applyAlignment="1">
      <alignment vertical="top" wrapText="1"/>
    </xf>
    <xf numFmtId="3" fontId="1" fillId="0" borderId="5" xfId="0" applyNumberFormat="1" applyFont="1" applyBorder="1" applyAlignment="1">
      <alignment vertical="top" wrapText="1"/>
    </xf>
    <xf numFmtId="3" fontId="0" fillId="0" borderId="6" xfId="0" applyNumberFormat="1" applyFont="1" applyBorder="1" applyAlignment="1">
      <alignment wrapText="1"/>
    </xf>
    <xf numFmtId="3" fontId="0" fillId="3" borderId="2" xfId="0" applyNumberFormat="1" applyFont="1" applyFill="1" applyBorder="1" applyAlignment="1">
      <alignment horizontal="left"/>
    </xf>
    <xf numFmtId="3" fontId="1" fillId="3" borderId="2" xfId="0" applyNumberFormat="1" applyFont="1" applyFill="1" applyBorder="1" applyAlignment="1">
      <alignment horizontal="left"/>
    </xf>
    <xf numFmtId="3" fontId="0" fillId="3" borderId="2" xfId="0" applyNumberFormat="1" applyFont="1" applyFill="1" applyBorder="1" applyAlignment="1">
      <alignment horizontal="right"/>
    </xf>
    <xf numFmtId="3" fontId="0" fillId="3" borderId="2" xfId="0" applyNumberFormat="1" applyFont="1" applyFill="1" applyBorder="1" applyAlignment="1">
      <alignment horizontal="left" wrapText="1" shrinkToFit="1"/>
    </xf>
    <xf numFmtId="3" fontId="0" fillId="3" borderId="2" xfId="0" applyNumberFormat="1" applyFont="1" applyFill="1" applyBorder="1" applyAlignment="1">
      <alignment/>
    </xf>
    <xf numFmtId="3" fontId="1" fillId="4" borderId="7" xfId="0" applyNumberFormat="1" applyFont="1" applyFill="1" applyBorder="1" applyAlignment="1">
      <alignment horizontal="left"/>
    </xf>
    <xf numFmtId="3" fontId="1" fillId="4" borderId="8" xfId="0" applyNumberFormat="1" applyFont="1" applyFill="1" applyBorder="1" applyAlignment="1">
      <alignment/>
    </xf>
    <xf numFmtId="3" fontId="0" fillId="0" borderId="7" xfId="0" applyNumberFormat="1" applyFont="1" applyBorder="1" applyAlignment="1">
      <alignment horizontal="left" vertical="top" wrapText="1"/>
    </xf>
    <xf numFmtId="3" fontId="0" fillId="2" borderId="2" xfId="0" applyNumberFormat="1" applyFont="1" applyFill="1" applyBorder="1" applyAlignment="1">
      <alignment horizontal="left" vertical="top" wrapText="1"/>
    </xf>
    <xf numFmtId="3" fontId="0" fillId="2" borderId="2" xfId="0" applyNumberFormat="1" applyFont="1" applyFill="1" applyBorder="1" applyAlignment="1">
      <alignment horizontal="center" vertical="top"/>
    </xf>
    <xf numFmtId="3" fontId="0" fillId="2" borderId="5" xfId="0" applyNumberFormat="1" applyFont="1" applyFill="1" applyBorder="1" applyAlignment="1">
      <alignment vertical="top" wrapText="1"/>
    </xf>
    <xf numFmtId="3" fontId="0" fillId="2" borderId="0" xfId="0" applyNumberFormat="1" applyFill="1" applyAlignment="1">
      <alignment/>
    </xf>
    <xf numFmtId="3" fontId="0" fillId="3" borderId="9" xfId="0" applyNumberFormat="1" applyFont="1" applyFill="1" applyBorder="1" applyAlignment="1">
      <alignment horizontal="center" vertical="top"/>
    </xf>
    <xf numFmtId="3" fontId="0" fillId="3" borderId="10" xfId="0" applyNumberFormat="1" applyFont="1" applyFill="1" applyBorder="1" applyAlignment="1">
      <alignment horizontal="center" vertical="top"/>
    </xf>
    <xf numFmtId="3" fontId="0" fillId="3" borderId="11" xfId="0" applyNumberFormat="1" applyFont="1" applyFill="1" applyBorder="1" applyAlignment="1">
      <alignment horizontal="center" vertical="top"/>
    </xf>
    <xf numFmtId="3" fontId="1" fillId="0" borderId="11" xfId="0" applyNumberFormat="1" applyFont="1" applyBorder="1" applyAlignment="1">
      <alignment horizontal="left"/>
    </xf>
    <xf numFmtId="3" fontId="1" fillId="0" borderId="11" xfId="0" applyNumberFormat="1" applyFont="1" applyFill="1" applyBorder="1" applyAlignment="1">
      <alignment horizontal="left"/>
    </xf>
    <xf numFmtId="3" fontId="1" fillId="2" borderId="11" xfId="0" applyNumberFormat="1" applyFont="1" applyFill="1" applyBorder="1" applyAlignment="1">
      <alignment horizontal="left"/>
    </xf>
    <xf numFmtId="3" fontId="1" fillId="0" borderId="11" xfId="0" applyNumberFormat="1" applyFont="1" applyBorder="1" applyAlignment="1">
      <alignment horizontal="left" wrapText="1"/>
    </xf>
    <xf numFmtId="3" fontId="0" fillId="0" borderId="11" xfId="0" applyNumberFormat="1" applyFont="1" applyBorder="1" applyAlignment="1">
      <alignment horizontal="center" vertical="top"/>
    </xf>
    <xf numFmtId="3" fontId="0" fillId="0" borderId="12" xfId="0" applyNumberFormat="1" applyFont="1" applyBorder="1" applyAlignment="1">
      <alignment vertical="top" wrapText="1"/>
    </xf>
    <xf numFmtId="3" fontId="0" fillId="3" borderId="0" xfId="0" applyNumberFormat="1" applyFill="1" applyBorder="1" applyAlignment="1">
      <alignment/>
    </xf>
    <xf numFmtId="3" fontId="0" fillId="0" borderId="13" xfId="0" applyNumberFormat="1" applyFont="1" applyBorder="1" applyAlignment="1">
      <alignment horizontal="left" vertical="top" wrapText="1"/>
    </xf>
    <xf numFmtId="3" fontId="0" fillId="0" borderId="14" xfId="0" applyNumberFormat="1" applyFont="1" applyBorder="1" applyAlignment="1">
      <alignment horizontal="left" vertical="top" wrapText="1"/>
    </xf>
    <xf numFmtId="3" fontId="0" fillId="3" borderId="13" xfId="0" applyNumberFormat="1" applyFont="1" applyFill="1" applyBorder="1" applyAlignment="1">
      <alignment horizontal="left" vertical="top" wrapText="1"/>
    </xf>
    <xf numFmtId="3" fontId="0" fillId="2" borderId="13" xfId="0" applyNumberFormat="1" applyFont="1" applyFill="1" applyBorder="1" applyAlignment="1">
      <alignment horizontal="left" vertical="top" wrapText="1"/>
    </xf>
    <xf numFmtId="3" fontId="1" fillId="0" borderId="13" xfId="0" applyNumberFormat="1" applyFont="1" applyBorder="1" applyAlignment="1">
      <alignment horizontal="left" vertical="top" wrapText="1"/>
    </xf>
    <xf numFmtId="3" fontId="0" fillId="0" borderId="15" xfId="0" applyNumberFormat="1" applyFont="1" applyBorder="1" applyAlignment="1">
      <alignment horizontal="left" wrapText="1"/>
    </xf>
    <xf numFmtId="3" fontId="0" fillId="0" borderId="16" xfId="0" applyNumberFormat="1" applyFont="1" applyBorder="1" applyAlignment="1">
      <alignment horizontal="center" vertical="top"/>
    </xf>
    <xf numFmtId="3" fontId="0" fillId="3" borderId="17" xfId="0" applyNumberFormat="1" applyFont="1" applyFill="1" applyBorder="1" applyAlignment="1">
      <alignment horizontal="center" vertical="top"/>
    </xf>
    <xf numFmtId="3" fontId="0" fillId="0" borderId="17" xfId="0" applyNumberFormat="1" applyFont="1" applyBorder="1" applyAlignment="1">
      <alignment horizontal="center" vertical="top"/>
    </xf>
    <xf numFmtId="3" fontId="0" fillId="2" borderId="17" xfId="0" applyNumberFormat="1" applyFont="1" applyFill="1" applyBorder="1" applyAlignment="1">
      <alignment horizontal="center" vertical="top"/>
    </xf>
    <xf numFmtId="3" fontId="1" fillId="0" borderId="17" xfId="0" applyNumberFormat="1" applyFont="1" applyBorder="1" applyAlignment="1">
      <alignment horizontal="center" vertical="top"/>
    </xf>
    <xf numFmtId="3" fontId="0" fillId="0" borderId="13" xfId="0" applyNumberFormat="1" applyFont="1" applyBorder="1" applyAlignment="1">
      <alignment horizontal="center" vertical="top"/>
    </xf>
    <xf numFmtId="3" fontId="0" fillId="0" borderId="14" xfId="0" applyNumberFormat="1" applyFont="1" applyBorder="1" applyAlignment="1">
      <alignment horizontal="center" vertical="top"/>
    </xf>
    <xf numFmtId="3" fontId="0" fillId="3" borderId="13" xfId="0" applyNumberFormat="1" applyFont="1" applyFill="1" applyBorder="1" applyAlignment="1">
      <alignment horizontal="center" vertical="top"/>
    </xf>
    <xf numFmtId="3" fontId="0" fillId="2" borderId="13" xfId="0" applyNumberFormat="1" applyFont="1" applyFill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3" fontId="0" fillId="0" borderId="15" xfId="0" applyNumberFormat="1" applyBorder="1" applyAlignment="1">
      <alignment/>
    </xf>
    <xf numFmtId="3" fontId="0" fillId="0" borderId="18" xfId="0" applyNumberFormat="1" applyFont="1" applyBorder="1" applyAlignment="1">
      <alignment horizontal="center" vertical="top"/>
    </xf>
    <xf numFmtId="1" fontId="0" fillId="6" borderId="2" xfId="0" applyNumberFormat="1" applyFont="1" applyFill="1" applyBorder="1" applyAlignment="1">
      <alignment horizontal="left" vertical="top" wrapText="1"/>
    </xf>
    <xf numFmtId="3" fontId="0" fillId="0" borderId="2" xfId="0" applyNumberFormat="1" applyFont="1" applyFill="1" applyBorder="1" applyAlignment="1">
      <alignment horizontal="left" vertical="top" wrapText="1"/>
    </xf>
    <xf numFmtId="3" fontId="6" fillId="0" borderId="0" xfId="0" applyNumberFormat="1" applyFont="1" applyAlignment="1">
      <alignment/>
    </xf>
    <xf numFmtId="1" fontId="1" fillId="5" borderId="19" xfId="0" applyNumberFormat="1" applyFont="1" applyFill="1" applyBorder="1" applyAlignment="1">
      <alignment horizontal="center" vertical="center" wrapText="1"/>
    </xf>
    <xf numFmtId="1" fontId="1" fillId="5" borderId="0" xfId="0" applyNumberFormat="1" applyFont="1" applyFill="1" applyBorder="1" applyAlignment="1">
      <alignment horizontal="center" vertical="center" wrapText="1"/>
    </xf>
    <xf numFmtId="1" fontId="1" fillId="5" borderId="20" xfId="0" applyNumberFormat="1" applyFont="1" applyFill="1" applyBorder="1" applyAlignment="1">
      <alignment horizontal="center" vertical="center" wrapText="1"/>
    </xf>
    <xf numFmtId="1" fontId="1" fillId="5" borderId="21" xfId="0" applyNumberFormat="1" applyFont="1" applyFill="1" applyBorder="1" applyAlignment="1">
      <alignment horizontal="center" vertical="center" wrapText="1"/>
    </xf>
    <xf numFmtId="1" fontId="1" fillId="5" borderId="22" xfId="0" applyNumberFormat="1" applyFont="1" applyFill="1" applyBorder="1" applyAlignment="1">
      <alignment horizontal="center" vertical="center" wrapText="1"/>
    </xf>
    <xf numFmtId="1" fontId="1" fillId="5" borderId="23" xfId="0" applyNumberFormat="1" applyFont="1" applyFill="1" applyBorder="1" applyAlignment="1">
      <alignment horizontal="center" vertical="center" wrapText="1"/>
    </xf>
    <xf numFmtId="3" fontId="0" fillId="3" borderId="5" xfId="0" applyNumberFormat="1" applyFont="1" applyFill="1" applyBorder="1" applyAlignment="1">
      <alignment vertical="top" wrapText="1"/>
    </xf>
    <xf numFmtId="3" fontId="0" fillId="3" borderId="13" xfId="0" applyNumberFormat="1" applyFont="1" applyFill="1" applyBorder="1" applyAlignment="1">
      <alignment horizontal="left" vertical="top" wrapText="1"/>
    </xf>
    <xf numFmtId="3" fontId="0" fillId="3" borderId="2" xfId="0" applyNumberFormat="1" applyFont="1" applyFill="1" applyBorder="1" applyAlignment="1">
      <alignment horizontal="left" vertical="top" wrapText="1"/>
    </xf>
    <xf numFmtId="1" fontId="1" fillId="5" borderId="24" xfId="0" applyNumberFormat="1" applyFont="1" applyFill="1" applyBorder="1" applyAlignment="1">
      <alignment horizontal="center" vertical="center" wrapText="1"/>
    </xf>
    <xf numFmtId="1" fontId="1" fillId="5" borderId="25" xfId="0" applyNumberFormat="1" applyFont="1" applyFill="1" applyBorder="1" applyAlignment="1">
      <alignment horizontal="center" vertical="center" wrapText="1"/>
    </xf>
    <xf numFmtId="1" fontId="1" fillId="5" borderId="26" xfId="0" applyNumberFormat="1" applyFont="1" applyFill="1" applyBorder="1" applyAlignment="1">
      <alignment horizontal="center" vertical="center" wrapText="1"/>
    </xf>
    <xf numFmtId="1" fontId="1" fillId="5" borderId="27" xfId="0" applyNumberFormat="1" applyFont="1" applyFill="1" applyBorder="1" applyAlignment="1">
      <alignment horizontal="center" vertical="center" wrapText="1"/>
    </xf>
    <xf numFmtId="3" fontId="1" fillId="5" borderId="3" xfId="0" applyNumberFormat="1" applyFont="1" applyFill="1" applyBorder="1" applyAlignment="1">
      <alignment horizontal="center" vertical="center" wrapText="1"/>
    </xf>
    <xf numFmtId="1" fontId="1" fillId="5" borderId="2" xfId="0" applyNumberFormat="1" applyFont="1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left" vertical="top" wrapText="1"/>
    </xf>
    <xf numFmtId="1" fontId="1" fillId="5" borderId="28" xfId="0" applyNumberFormat="1" applyFont="1" applyFill="1" applyBorder="1" applyAlignment="1">
      <alignment horizontal="center" textRotation="90" wrapText="1"/>
    </xf>
    <xf numFmtId="1" fontId="1" fillId="5" borderId="29" xfId="0" applyNumberFormat="1" applyFont="1" applyFill="1" applyBorder="1" applyAlignment="1">
      <alignment horizontal="center" textRotation="90" wrapText="1"/>
    </xf>
    <xf numFmtId="1" fontId="1" fillId="5" borderId="30" xfId="0" applyNumberFormat="1" applyFont="1" applyFill="1" applyBorder="1" applyAlignment="1">
      <alignment horizontal="center" textRotation="90" wrapText="1"/>
    </xf>
    <xf numFmtId="1" fontId="1" fillId="5" borderId="3" xfId="0" applyNumberFormat="1" applyFont="1" applyFill="1" applyBorder="1" applyAlignment="1">
      <alignment horizontal="center" vertical="center" wrapText="1"/>
    </xf>
    <xf numFmtId="1" fontId="1" fillId="5" borderId="2" xfId="0" applyNumberFormat="1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1" fontId="0" fillId="5" borderId="2" xfId="0" applyNumberFormat="1" applyFont="1" applyFill="1" applyBorder="1" applyAlignment="1">
      <alignment horizontal="center" textRotation="90" wrapText="1"/>
    </xf>
    <xf numFmtId="1" fontId="0" fillId="5" borderId="4" xfId="0" applyNumberFormat="1" applyFont="1" applyFill="1" applyBorder="1" applyAlignment="1">
      <alignment horizontal="center" textRotation="90" wrapText="1"/>
    </xf>
    <xf numFmtId="1" fontId="1" fillId="5" borderId="31" xfId="0" applyNumberFormat="1" applyFont="1" applyFill="1" applyBorder="1" applyAlignment="1">
      <alignment horizontal="center" vertical="center" wrapText="1"/>
    </xf>
    <xf numFmtId="1" fontId="1" fillId="5" borderId="32" xfId="0" applyNumberFormat="1" applyFont="1" applyFill="1" applyBorder="1" applyAlignment="1">
      <alignment horizontal="center" vertical="center" wrapText="1"/>
    </xf>
    <xf numFmtId="1" fontId="1" fillId="5" borderId="33" xfId="0" applyNumberFormat="1" applyFont="1" applyFill="1" applyBorder="1" applyAlignment="1">
      <alignment horizontal="center" vertical="center" wrapText="1"/>
    </xf>
    <xf numFmtId="3" fontId="1" fillId="5" borderId="34" xfId="0" applyNumberFormat="1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vertical="center"/>
    </xf>
    <xf numFmtId="0" fontId="0" fillId="5" borderId="35" xfId="0" applyFont="1" applyFill="1" applyBorder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8"/>
  <sheetViews>
    <sheetView tabSelected="1" view="pageBreakPreview" zoomScale="75" zoomScaleSheetLayoutView="75" workbookViewId="0" topLeftCell="A1">
      <pane xSplit="1" ySplit="5" topLeftCell="B9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4" sqref="I4:K4"/>
    </sheetView>
  </sheetViews>
  <sheetFormatPr defaultColWidth="11.421875" defaultRowHeight="12.75"/>
  <cols>
    <col min="1" max="1" width="39.7109375" style="6" customWidth="1"/>
    <col min="2" max="3" width="11.7109375" style="1" hidden="1" customWidth="1"/>
    <col min="4" max="4" width="8.8515625" style="1" hidden="1" customWidth="1"/>
    <col min="5" max="5" width="9.00390625" style="1" hidden="1" customWidth="1"/>
    <col min="6" max="7" width="8.421875" style="1" customWidth="1"/>
    <col min="8" max="8" width="10.421875" style="1" bestFit="1" customWidth="1"/>
    <col min="9" max="9" width="9.57421875" style="1" bestFit="1" customWidth="1"/>
    <col min="10" max="10" width="9.421875" style="1" customWidth="1"/>
    <col min="11" max="11" width="10.421875" style="1" bestFit="1" customWidth="1"/>
    <col min="12" max="12" width="9.00390625" style="1" customWidth="1"/>
    <col min="13" max="13" width="9.7109375" style="1" customWidth="1"/>
    <col min="14" max="14" width="10.421875" style="1" bestFit="1" customWidth="1"/>
    <col min="15" max="15" width="15.7109375" style="2" customWidth="1"/>
    <col min="16" max="16" width="3.7109375" style="2" customWidth="1"/>
    <col min="17" max="18" width="3.7109375" style="3" customWidth="1"/>
    <col min="19" max="19" width="3.140625" style="1" hidden="1" customWidth="1"/>
    <col min="20" max="20" width="13.7109375" style="1" hidden="1" customWidth="1"/>
    <col min="21" max="21" width="28.57421875" style="4" hidden="1" customWidth="1"/>
    <col min="22" max="22" width="8.8515625" style="5" hidden="1" customWidth="1"/>
    <col min="24" max="16384" width="11.421875" style="1" customWidth="1"/>
  </cols>
  <sheetData>
    <row r="1" ht="15.75">
      <c r="A1" s="109" t="s">
        <v>141</v>
      </c>
    </row>
    <row r="2" ht="13.5" thickBot="1"/>
    <row r="3" spans="1:22" ht="33.75" customHeight="1">
      <c r="A3" s="137" t="s">
        <v>79</v>
      </c>
      <c r="B3" s="119" t="s">
        <v>80</v>
      </c>
      <c r="C3" s="120"/>
      <c r="D3" s="119" t="s">
        <v>68</v>
      </c>
      <c r="E3" s="120"/>
      <c r="F3" s="123" t="s">
        <v>63</v>
      </c>
      <c r="G3" s="123"/>
      <c r="H3" s="123"/>
      <c r="I3" s="123"/>
      <c r="J3" s="123"/>
      <c r="K3" s="123"/>
      <c r="L3" s="123"/>
      <c r="M3" s="123"/>
      <c r="N3" s="123"/>
      <c r="O3" s="129" t="s">
        <v>117</v>
      </c>
      <c r="P3" s="134" t="s">
        <v>85</v>
      </c>
      <c r="Q3" s="135"/>
      <c r="R3" s="136"/>
      <c r="S3" s="126" t="s">
        <v>84</v>
      </c>
      <c r="T3" s="113" t="s">
        <v>86</v>
      </c>
      <c r="U3" s="113" t="s">
        <v>64</v>
      </c>
      <c r="V3" s="110" t="s">
        <v>29</v>
      </c>
    </row>
    <row r="4" spans="1:22" ht="33.75" customHeight="1">
      <c r="A4" s="138"/>
      <c r="B4" s="121"/>
      <c r="C4" s="122"/>
      <c r="D4" s="121"/>
      <c r="E4" s="122"/>
      <c r="F4" s="124">
        <v>2005</v>
      </c>
      <c r="G4" s="124"/>
      <c r="H4" s="124"/>
      <c r="I4" s="124">
        <v>2006</v>
      </c>
      <c r="J4" s="124"/>
      <c r="K4" s="124"/>
      <c r="L4" s="124">
        <v>2007</v>
      </c>
      <c r="M4" s="124"/>
      <c r="N4" s="124"/>
      <c r="O4" s="130"/>
      <c r="P4" s="132" t="s">
        <v>107</v>
      </c>
      <c r="Q4" s="132" t="s">
        <v>57</v>
      </c>
      <c r="R4" s="132" t="s">
        <v>67</v>
      </c>
      <c r="S4" s="127"/>
      <c r="T4" s="114"/>
      <c r="U4" s="114"/>
      <c r="V4" s="111"/>
    </row>
    <row r="5" spans="1:22" ht="44.25" customHeight="1" thickBot="1">
      <c r="A5" s="139"/>
      <c r="B5" s="56" t="s">
        <v>81</v>
      </c>
      <c r="C5" s="56" t="s">
        <v>82</v>
      </c>
      <c r="D5" s="56" t="s">
        <v>59</v>
      </c>
      <c r="E5" s="56" t="s">
        <v>60</v>
      </c>
      <c r="F5" s="56" t="s">
        <v>59</v>
      </c>
      <c r="G5" s="56" t="s">
        <v>60</v>
      </c>
      <c r="H5" s="56" t="s">
        <v>61</v>
      </c>
      <c r="I5" s="56" t="s">
        <v>59</v>
      </c>
      <c r="J5" s="56" t="s">
        <v>60</v>
      </c>
      <c r="K5" s="56" t="s">
        <v>61</v>
      </c>
      <c r="L5" s="56" t="s">
        <v>59</v>
      </c>
      <c r="M5" s="56" t="s">
        <v>60</v>
      </c>
      <c r="N5" s="56" t="s">
        <v>61</v>
      </c>
      <c r="O5" s="131"/>
      <c r="P5" s="133"/>
      <c r="Q5" s="133"/>
      <c r="R5" s="133"/>
      <c r="S5" s="128"/>
      <c r="T5" s="115"/>
      <c r="U5" s="115"/>
      <c r="V5" s="112"/>
    </row>
    <row r="6" spans="1:22" ht="12.75">
      <c r="A6" s="82" t="s">
        <v>77</v>
      </c>
      <c r="B6" s="82"/>
      <c r="C6" s="82"/>
      <c r="D6" s="82"/>
      <c r="E6" s="82"/>
      <c r="F6" s="82"/>
      <c r="G6" s="82"/>
      <c r="H6" s="83"/>
      <c r="I6" s="82"/>
      <c r="J6" s="82"/>
      <c r="K6" s="83"/>
      <c r="L6" s="82"/>
      <c r="M6" s="82"/>
      <c r="N6" s="84"/>
      <c r="O6" s="85"/>
      <c r="P6" s="85"/>
      <c r="Q6" s="86"/>
      <c r="R6" s="86"/>
      <c r="S6" s="95"/>
      <c r="T6" s="101"/>
      <c r="U6" s="90"/>
      <c r="V6" s="87"/>
    </row>
    <row r="7" spans="1:22" s="22" customFormat="1" ht="12.75" customHeight="1" hidden="1">
      <c r="A7" s="118" t="s">
        <v>42</v>
      </c>
      <c r="B7" s="35"/>
      <c r="C7" s="26">
        <v>301.2</v>
      </c>
      <c r="D7" s="26"/>
      <c r="E7" s="23">
        <v>70</v>
      </c>
      <c r="F7" s="23">
        <v>0</v>
      </c>
      <c r="G7" s="23">
        <v>-35</v>
      </c>
      <c r="H7" s="23">
        <f aca="true" t="shared" si="0" ref="H7:H15">F7-G7</f>
        <v>35</v>
      </c>
      <c r="I7" s="23">
        <v>0</v>
      </c>
      <c r="J7" s="23">
        <v>-35</v>
      </c>
      <c r="K7" s="23">
        <f aca="true" t="shared" si="1" ref="K7:K15">I7-J7</f>
        <v>35</v>
      </c>
      <c r="L7" s="23">
        <v>0</v>
      </c>
      <c r="M7" s="23">
        <v>-35</v>
      </c>
      <c r="N7" s="21">
        <f aca="true" t="shared" si="2" ref="N7:N15">L7-M7</f>
        <v>35</v>
      </c>
      <c r="O7" s="24"/>
      <c r="P7" s="24"/>
      <c r="Q7" s="53"/>
      <c r="R7" s="53"/>
      <c r="S7" s="96"/>
      <c r="T7" s="102"/>
      <c r="U7" s="91"/>
      <c r="V7" s="116" t="s">
        <v>62</v>
      </c>
    </row>
    <row r="8" spans="1:22" s="22" customFormat="1" ht="12.75" customHeight="1" hidden="1">
      <c r="A8" s="118"/>
      <c r="B8" s="35"/>
      <c r="C8" s="26" t="s">
        <v>23</v>
      </c>
      <c r="D8" s="26"/>
      <c r="E8" s="23">
        <v>4.06</v>
      </c>
      <c r="F8" s="23">
        <v>0</v>
      </c>
      <c r="G8" s="23">
        <v>-2.03</v>
      </c>
      <c r="H8" s="23">
        <f t="shared" si="0"/>
        <v>2.03</v>
      </c>
      <c r="I8" s="23">
        <v>0</v>
      </c>
      <c r="J8" s="23">
        <v>-2.03</v>
      </c>
      <c r="K8" s="23">
        <f t="shared" si="1"/>
        <v>2.03</v>
      </c>
      <c r="L8" s="23">
        <v>0</v>
      </c>
      <c r="M8" s="23">
        <v>-2.03</v>
      </c>
      <c r="N8" s="21">
        <f t="shared" si="2"/>
        <v>2.03</v>
      </c>
      <c r="O8" s="24"/>
      <c r="P8" s="24"/>
      <c r="Q8" s="53"/>
      <c r="R8" s="53"/>
      <c r="S8" s="96"/>
      <c r="T8" s="102"/>
      <c r="U8" s="91"/>
      <c r="V8" s="116"/>
    </row>
    <row r="9" spans="1:22" s="22" customFormat="1" ht="12.75" customHeight="1" hidden="1">
      <c r="A9" s="118"/>
      <c r="B9" s="35"/>
      <c r="C9" s="26">
        <v>304.1</v>
      </c>
      <c r="D9" s="26"/>
      <c r="E9" s="23">
        <v>6.58</v>
      </c>
      <c r="F9" s="23">
        <v>0</v>
      </c>
      <c r="G9" s="23">
        <v>-3.29</v>
      </c>
      <c r="H9" s="23">
        <f t="shared" si="0"/>
        <v>3.29</v>
      </c>
      <c r="I9" s="23">
        <v>0</v>
      </c>
      <c r="J9" s="23">
        <v>-3.29</v>
      </c>
      <c r="K9" s="23">
        <f t="shared" si="1"/>
        <v>3.29</v>
      </c>
      <c r="L9" s="23">
        <v>0</v>
      </c>
      <c r="M9" s="23">
        <v>-3.29</v>
      </c>
      <c r="N9" s="21">
        <f t="shared" si="2"/>
        <v>3.29</v>
      </c>
      <c r="O9" s="24"/>
      <c r="P9" s="24"/>
      <c r="Q9" s="53"/>
      <c r="R9" s="53"/>
      <c r="S9" s="96"/>
      <c r="T9" s="102"/>
      <c r="U9" s="91"/>
      <c r="V9" s="116"/>
    </row>
    <row r="10" spans="1:22" ht="51">
      <c r="A10" s="20" t="s">
        <v>65</v>
      </c>
      <c r="B10" s="37"/>
      <c r="C10" s="38"/>
      <c r="D10" s="38"/>
      <c r="E10" s="10">
        <f>SUM(E7:E9)</f>
        <v>80.64</v>
      </c>
      <c r="F10" s="10">
        <f>SUM(F7:F9)</f>
        <v>0</v>
      </c>
      <c r="G10" s="10">
        <f>SUM(G7:G9)</f>
        <v>-40.32</v>
      </c>
      <c r="H10" s="27">
        <f t="shared" si="0"/>
        <v>40.32</v>
      </c>
      <c r="I10" s="10">
        <f>SUM(I7:I9)</f>
        <v>0</v>
      </c>
      <c r="J10" s="10">
        <f>SUM(J7:J9)</f>
        <v>-40.32</v>
      </c>
      <c r="K10" s="27">
        <f t="shared" si="1"/>
        <v>40.32</v>
      </c>
      <c r="L10" s="10">
        <f>SUM(L7:L9)</f>
        <v>0</v>
      </c>
      <c r="M10" s="10">
        <f>SUM(M7:M9)</f>
        <v>-40.32</v>
      </c>
      <c r="N10" s="21">
        <f t="shared" si="2"/>
        <v>40.32</v>
      </c>
      <c r="O10" s="20"/>
      <c r="P10" s="20"/>
      <c r="Q10" s="55"/>
      <c r="R10" s="55" t="s">
        <v>109</v>
      </c>
      <c r="S10" s="97"/>
      <c r="T10" s="89" t="s">
        <v>130</v>
      </c>
      <c r="U10" s="89"/>
      <c r="V10" s="64" t="s">
        <v>62</v>
      </c>
    </row>
    <row r="11" spans="1:22" s="22" customFormat="1" ht="12.75" customHeight="1" hidden="1">
      <c r="A11" s="118" t="s">
        <v>69</v>
      </c>
      <c r="B11" s="25"/>
      <c r="C11" s="25" t="s">
        <v>25</v>
      </c>
      <c r="D11" s="25"/>
      <c r="E11" s="23">
        <v>10</v>
      </c>
      <c r="F11" s="23">
        <v>0</v>
      </c>
      <c r="G11" s="23">
        <v>-20</v>
      </c>
      <c r="H11" s="23">
        <f t="shared" si="0"/>
        <v>20</v>
      </c>
      <c r="I11" s="23">
        <v>0</v>
      </c>
      <c r="J11" s="23">
        <v>-10</v>
      </c>
      <c r="K11" s="23">
        <f t="shared" si="1"/>
        <v>10</v>
      </c>
      <c r="L11" s="23">
        <v>0</v>
      </c>
      <c r="M11" s="23">
        <v>-10</v>
      </c>
      <c r="N11" s="21">
        <f t="shared" si="2"/>
        <v>10</v>
      </c>
      <c r="O11" s="24"/>
      <c r="P11" s="24"/>
      <c r="Q11" s="53"/>
      <c r="R11" s="53"/>
      <c r="S11" s="96"/>
      <c r="T11" s="102"/>
      <c r="U11" s="91" t="s">
        <v>43</v>
      </c>
      <c r="V11" s="116" t="s">
        <v>36</v>
      </c>
    </row>
    <row r="12" spans="1:22" s="22" customFormat="1" ht="12.75" customHeight="1" hidden="1">
      <c r="A12" s="118"/>
      <c r="B12" s="25"/>
      <c r="C12" s="25" t="s">
        <v>26</v>
      </c>
      <c r="D12" s="25"/>
      <c r="E12" s="23">
        <v>10</v>
      </c>
      <c r="F12" s="23">
        <v>0</v>
      </c>
      <c r="G12" s="23">
        <v>-20</v>
      </c>
      <c r="H12" s="23">
        <f t="shared" si="0"/>
        <v>20</v>
      </c>
      <c r="I12" s="23">
        <v>0</v>
      </c>
      <c r="J12" s="23">
        <v>-10</v>
      </c>
      <c r="K12" s="23">
        <f t="shared" si="1"/>
        <v>10</v>
      </c>
      <c r="L12" s="23">
        <v>0</v>
      </c>
      <c r="M12" s="23">
        <v>-10</v>
      </c>
      <c r="N12" s="21">
        <f t="shared" si="2"/>
        <v>10</v>
      </c>
      <c r="O12" s="24"/>
      <c r="P12" s="24"/>
      <c r="Q12" s="53"/>
      <c r="R12" s="53"/>
      <c r="S12" s="96"/>
      <c r="T12" s="102"/>
      <c r="U12" s="91"/>
      <c r="V12" s="116"/>
    </row>
    <row r="13" spans="1:22" ht="12.75">
      <c r="A13" s="20" t="s">
        <v>108</v>
      </c>
      <c r="B13" s="8"/>
      <c r="C13" s="8"/>
      <c r="D13" s="8"/>
      <c r="E13" s="10">
        <f>SUM(E11:E12)</f>
        <v>20</v>
      </c>
      <c r="F13" s="10">
        <f>SUM(F11:F12)</f>
        <v>0</v>
      </c>
      <c r="G13" s="10">
        <f>SUM(G11:G12)</f>
        <v>-40</v>
      </c>
      <c r="H13" s="27">
        <f t="shared" si="0"/>
        <v>40</v>
      </c>
      <c r="I13" s="10">
        <f>SUM(I11:I12)</f>
        <v>0</v>
      </c>
      <c r="J13" s="10">
        <f>SUM(J11:J12)</f>
        <v>-20</v>
      </c>
      <c r="K13" s="27">
        <f t="shared" si="1"/>
        <v>20</v>
      </c>
      <c r="L13" s="10">
        <f>SUM(L11:L12)</f>
        <v>0</v>
      </c>
      <c r="M13" s="10">
        <f>SUM(M11:M12)</f>
        <v>-20</v>
      </c>
      <c r="N13" s="21">
        <f t="shared" si="2"/>
        <v>20</v>
      </c>
      <c r="O13" s="20"/>
      <c r="P13" s="20"/>
      <c r="Q13" s="55"/>
      <c r="R13" s="55" t="s">
        <v>109</v>
      </c>
      <c r="S13" s="97"/>
      <c r="T13" s="100"/>
      <c r="U13" s="89"/>
      <c r="V13" s="64" t="s">
        <v>36</v>
      </c>
    </row>
    <row r="14" spans="1:22" s="22" customFormat="1" ht="25.5" hidden="1">
      <c r="A14" s="24" t="s">
        <v>87</v>
      </c>
      <c r="B14" s="25"/>
      <c r="C14" s="25" t="s">
        <v>25</v>
      </c>
      <c r="D14" s="25"/>
      <c r="E14" s="23">
        <v>10</v>
      </c>
      <c r="F14" s="23">
        <v>0</v>
      </c>
      <c r="G14" s="23">
        <v>-5</v>
      </c>
      <c r="H14" s="23">
        <f t="shared" si="0"/>
        <v>5</v>
      </c>
      <c r="I14" s="23">
        <v>0</v>
      </c>
      <c r="J14" s="23">
        <v>-5</v>
      </c>
      <c r="K14" s="23">
        <f t="shared" si="1"/>
        <v>5</v>
      </c>
      <c r="L14" s="23">
        <v>0</v>
      </c>
      <c r="M14" s="23">
        <v>-5</v>
      </c>
      <c r="N14" s="21">
        <f t="shared" si="2"/>
        <v>5</v>
      </c>
      <c r="O14" s="24"/>
      <c r="P14" s="24"/>
      <c r="Q14" s="53"/>
      <c r="R14" s="53"/>
      <c r="S14" s="96"/>
      <c r="T14" s="102"/>
      <c r="U14" s="91"/>
      <c r="V14" s="63"/>
    </row>
    <row r="15" spans="1:22" s="22" customFormat="1" ht="25.5" hidden="1">
      <c r="A15" s="24" t="s">
        <v>87</v>
      </c>
      <c r="B15" s="25"/>
      <c r="C15" s="25" t="s">
        <v>26</v>
      </c>
      <c r="D15" s="25"/>
      <c r="E15" s="23">
        <v>20</v>
      </c>
      <c r="F15" s="23">
        <v>0</v>
      </c>
      <c r="G15" s="23">
        <v>-10</v>
      </c>
      <c r="H15" s="23">
        <f t="shared" si="0"/>
        <v>10</v>
      </c>
      <c r="I15" s="23">
        <v>0</v>
      </c>
      <c r="J15" s="23">
        <v>-10</v>
      </c>
      <c r="K15" s="23">
        <f t="shared" si="1"/>
        <v>10</v>
      </c>
      <c r="L15" s="23">
        <v>0</v>
      </c>
      <c r="M15" s="23">
        <v>-10</v>
      </c>
      <c r="N15" s="21">
        <f t="shared" si="2"/>
        <v>10</v>
      </c>
      <c r="O15" s="24"/>
      <c r="P15" s="24"/>
      <c r="Q15" s="53"/>
      <c r="R15" s="53"/>
      <c r="S15" s="96"/>
      <c r="T15" s="102"/>
      <c r="U15" s="91"/>
      <c r="V15" s="63"/>
    </row>
    <row r="16" spans="1:22" ht="12.75">
      <c r="A16" s="20" t="s">
        <v>88</v>
      </c>
      <c r="B16" s="8"/>
      <c r="C16" s="8"/>
      <c r="D16" s="8"/>
      <c r="E16" s="10">
        <f aca="true" t="shared" si="3" ref="E16:N16">SUM(E14:E15)</f>
        <v>30</v>
      </c>
      <c r="F16" s="10">
        <f t="shared" si="3"/>
        <v>0</v>
      </c>
      <c r="G16" s="10">
        <f t="shared" si="3"/>
        <v>-15</v>
      </c>
      <c r="H16" s="10">
        <f t="shared" si="3"/>
        <v>15</v>
      </c>
      <c r="I16" s="10">
        <f t="shared" si="3"/>
        <v>0</v>
      </c>
      <c r="J16" s="10">
        <f t="shared" si="3"/>
        <v>-15</v>
      </c>
      <c r="K16" s="10">
        <f t="shared" si="3"/>
        <v>15</v>
      </c>
      <c r="L16" s="10">
        <f t="shared" si="3"/>
        <v>0</v>
      </c>
      <c r="M16" s="10">
        <f t="shared" si="3"/>
        <v>-15</v>
      </c>
      <c r="N16" s="21">
        <f t="shared" si="3"/>
        <v>15</v>
      </c>
      <c r="O16" s="20"/>
      <c r="P16" s="20"/>
      <c r="Q16" s="55"/>
      <c r="R16" s="55" t="s">
        <v>109</v>
      </c>
      <c r="S16" s="97"/>
      <c r="T16" s="100"/>
      <c r="U16" s="89"/>
      <c r="V16" s="64"/>
    </row>
    <row r="17" spans="1:22" s="78" customFormat="1" ht="12.75">
      <c r="A17" s="39" t="s">
        <v>78</v>
      </c>
      <c r="B17" s="39"/>
      <c r="C17" s="39"/>
      <c r="D17" s="39"/>
      <c r="E17" s="54"/>
      <c r="F17" s="54">
        <f>F10+F13+F16</f>
        <v>0</v>
      </c>
      <c r="G17" s="54">
        <f aca="true" t="shared" si="4" ref="G17:N17">G10+G13+G16</f>
        <v>-95.32</v>
      </c>
      <c r="H17" s="54">
        <f t="shared" si="4"/>
        <v>95.32</v>
      </c>
      <c r="I17" s="54">
        <f t="shared" si="4"/>
        <v>0</v>
      </c>
      <c r="J17" s="54">
        <f t="shared" si="4"/>
        <v>-75.32</v>
      </c>
      <c r="K17" s="54">
        <f t="shared" si="4"/>
        <v>75.32</v>
      </c>
      <c r="L17" s="54">
        <f t="shared" si="4"/>
        <v>0</v>
      </c>
      <c r="M17" s="54">
        <f t="shared" si="4"/>
        <v>-75.32</v>
      </c>
      <c r="N17" s="54">
        <f t="shared" si="4"/>
        <v>75.32</v>
      </c>
      <c r="O17" s="75"/>
      <c r="P17" s="75"/>
      <c r="Q17" s="76"/>
      <c r="R17" s="76"/>
      <c r="S17" s="98"/>
      <c r="T17" s="103"/>
      <c r="U17" s="92"/>
      <c r="V17" s="77"/>
    </row>
    <row r="18" spans="1:22" ht="12.75">
      <c r="A18" s="40" t="s">
        <v>121</v>
      </c>
      <c r="B18" s="40"/>
      <c r="C18" s="40"/>
      <c r="D18" s="40"/>
      <c r="E18" s="10"/>
      <c r="F18" s="10"/>
      <c r="G18" s="10"/>
      <c r="H18" s="27"/>
      <c r="I18" s="10"/>
      <c r="J18" s="10"/>
      <c r="K18" s="27"/>
      <c r="L18" s="10"/>
      <c r="M18" s="10"/>
      <c r="N18" s="21"/>
      <c r="O18" s="30"/>
      <c r="P18" s="30"/>
      <c r="Q18" s="55"/>
      <c r="R18" s="55"/>
      <c r="S18" s="97"/>
      <c r="T18" s="100"/>
      <c r="U18" s="89"/>
      <c r="V18" s="64"/>
    </row>
    <row r="19" spans="1:22" s="22" customFormat="1" ht="12.75" customHeight="1" hidden="1">
      <c r="A19" s="118" t="s">
        <v>41</v>
      </c>
      <c r="B19" s="35"/>
      <c r="C19" s="26">
        <v>301.2</v>
      </c>
      <c r="D19" s="26"/>
      <c r="E19" s="23">
        <v>290</v>
      </c>
      <c r="F19" s="23">
        <v>0</v>
      </c>
      <c r="G19" s="23">
        <v>0</v>
      </c>
      <c r="H19" s="23">
        <f aca="true" t="shared" si="5" ref="H19:H26">F19-G19</f>
        <v>0</v>
      </c>
      <c r="I19" s="23">
        <v>0</v>
      </c>
      <c r="J19" s="23">
        <v>-150</v>
      </c>
      <c r="K19" s="23">
        <f aca="true" t="shared" si="6" ref="K19:K29">I19-J19</f>
        <v>150</v>
      </c>
      <c r="L19" s="23">
        <v>0</v>
      </c>
      <c r="M19" s="23">
        <v>-290</v>
      </c>
      <c r="N19" s="21">
        <f aca="true" t="shared" si="7" ref="N19:N29">L19-M19</f>
        <v>290</v>
      </c>
      <c r="O19" s="24"/>
      <c r="P19" s="24"/>
      <c r="Q19" s="53"/>
      <c r="R19" s="53"/>
      <c r="S19" s="96"/>
      <c r="T19" s="102"/>
      <c r="U19" s="117" t="s">
        <v>46</v>
      </c>
      <c r="V19" s="116" t="s">
        <v>62</v>
      </c>
    </row>
    <row r="20" spans="1:22" s="22" customFormat="1" ht="12.75" customHeight="1" hidden="1">
      <c r="A20" s="118"/>
      <c r="B20" s="35"/>
      <c r="C20" s="26" t="s">
        <v>23</v>
      </c>
      <c r="D20" s="26"/>
      <c r="E20" s="23">
        <v>17</v>
      </c>
      <c r="F20" s="23">
        <v>0</v>
      </c>
      <c r="G20" s="23">
        <v>0</v>
      </c>
      <c r="H20" s="23">
        <f t="shared" si="5"/>
        <v>0</v>
      </c>
      <c r="I20" s="23">
        <v>0</v>
      </c>
      <c r="J20" s="23">
        <v>-9</v>
      </c>
      <c r="K20" s="23">
        <f t="shared" si="6"/>
        <v>9</v>
      </c>
      <c r="L20" s="23">
        <v>0</v>
      </c>
      <c r="M20" s="23">
        <v>-17</v>
      </c>
      <c r="N20" s="21">
        <f t="shared" si="7"/>
        <v>17</v>
      </c>
      <c r="O20" s="29"/>
      <c r="P20" s="29"/>
      <c r="Q20" s="53"/>
      <c r="R20" s="53"/>
      <c r="S20" s="96"/>
      <c r="T20" s="102"/>
      <c r="U20" s="117"/>
      <c r="V20" s="116"/>
    </row>
    <row r="21" spans="1:22" s="22" customFormat="1" ht="12.75" customHeight="1" hidden="1">
      <c r="A21" s="118"/>
      <c r="B21" s="35"/>
      <c r="C21" s="26">
        <v>304.1</v>
      </c>
      <c r="D21" s="26"/>
      <c r="E21" s="23">
        <v>27</v>
      </c>
      <c r="F21" s="23">
        <v>0</v>
      </c>
      <c r="G21" s="23">
        <v>0</v>
      </c>
      <c r="H21" s="23">
        <f t="shared" si="5"/>
        <v>0</v>
      </c>
      <c r="I21" s="23">
        <v>0</v>
      </c>
      <c r="J21" s="23">
        <v>-14</v>
      </c>
      <c r="K21" s="23">
        <f t="shared" si="6"/>
        <v>14</v>
      </c>
      <c r="L21" s="23">
        <v>0</v>
      </c>
      <c r="M21" s="23">
        <v>-27</v>
      </c>
      <c r="N21" s="21">
        <f t="shared" si="7"/>
        <v>27</v>
      </c>
      <c r="O21" s="24"/>
      <c r="P21" s="24"/>
      <c r="Q21" s="53"/>
      <c r="R21" s="53"/>
      <c r="S21" s="96"/>
      <c r="T21" s="102"/>
      <c r="U21" s="117"/>
      <c r="V21" s="116"/>
    </row>
    <row r="22" spans="1:22" s="22" customFormat="1" ht="12.75" customHeight="1" hidden="1">
      <c r="A22" s="118"/>
      <c r="B22" s="25"/>
      <c r="C22" s="26">
        <v>316.5</v>
      </c>
      <c r="D22" s="26"/>
      <c r="E22" s="23">
        <v>243</v>
      </c>
      <c r="F22" s="23">
        <v>0</v>
      </c>
      <c r="G22" s="23">
        <v>0</v>
      </c>
      <c r="H22" s="23">
        <f t="shared" si="5"/>
        <v>0</v>
      </c>
      <c r="I22" s="23">
        <v>0</v>
      </c>
      <c r="J22" s="23">
        <v>-182</v>
      </c>
      <c r="K22" s="23">
        <f t="shared" si="6"/>
        <v>182</v>
      </c>
      <c r="L22" s="23">
        <v>0</v>
      </c>
      <c r="M22" s="23">
        <v>-243</v>
      </c>
      <c r="N22" s="21">
        <f t="shared" si="7"/>
        <v>243</v>
      </c>
      <c r="O22" s="24"/>
      <c r="P22" s="24"/>
      <c r="Q22" s="53"/>
      <c r="R22" s="53"/>
      <c r="S22" s="96"/>
      <c r="T22" s="102"/>
      <c r="U22" s="117"/>
      <c r="V22" s="116"/>
    </row>
    <row r="23" spans="1:22" s="22" customFormat="1" ht="12.75" customHeight="1" hidden="1">
      <c r="A23" s="118"/>
      <c r="B23" s="25"/>
      <c r="C23" s="26">
        <v>318.81</v>
      </c>
      <c r="D23" s="26"/>
      <c r="E23" s="23">
        <v>1850</v>
      </c>
      <c r="F23" s="23">
        <v>0</v>
      </c>
      <c r="G23" s="23">
        <v>-450</v>
      </c>
      <c r="H23" s="23">
        <f t="shared" si="5"/>
        <v>450</v>
      </c>
      <c r="I23" s="23">
        <v>0</v>
      </c>
      <c r="J23" s="23">
        <v>-1150</v>
      </c>
      <c r="K23" s="23">
        <f t="shared" si="6"/>
        <v>1150</v>
      </c>
      <c r="L23" s="23">
        <v>0</v>
      </c>
      <c r="M23" s="23">
        <v>-1850</v>
      </c>
      <c r="N23" s="21">
        <f t="shared" si="7"/>
        <v>1850</v>
      </c>
      <c r="O23" s="24"/>
      <c r="P23" s="24"/>
      <c r="Q23" s="53"/>
      <c r="R23" s="53"/>
      <c r="S23" s="96"/>
      <c r="T23" s="102"/>
      <c r="U23" s="117"/>
      <c r="V23" s="116"/>
    </row>
    <row r="24" spans="1:22" s="22" customFormat="1" ht="12.75" customHeight="1" hidden="1">
      <c r="A24" s="118"/>
      <c r="B24" s="25"/>
      <c r="C24" s="26">
        <v>318.83</v>
      </c>
      <c r="D24" s="26"/>
      <c r="E24" s="23">
        <v>767</v>
      </c>
      <c r="F24" s="23">
        <v>0</v>
      </c>
      <c r="G24" s="23">
        <v>0</v>
      </c>
      <c r="H24" s="23">
        <f t="shared" si="5"/>
        <v>0</v>
      </c>
      <c r="I24" s="23">
        <v>0</v>
      </c>
      <c r="J24" s="23">
        <v>-380</v>
      </c>
      <c r="K24" s="23">
        <f t="shared" si="6"/>
        <v>380</v>
      </c>
      <c r="L24" s="23">
        <v>0</v>
      </c>
      <c r="M24" s="23">
        <v>-767</v>
      </c>
      <c r="N24" s="21">
        <f t="shared" si="7"/>
        <v>767</v>
      </c>
      <c r="O24" s="24"/>
      <c r="P24" s="24"/>
      <c r="Q24" s="53"/>
      <c r="R24" s="53"/>
      <c r="S24" s="96"/>
      <c r="T24" s="102"/>
      <c r="U24" s="117"/>
      <c r="V24" s="116"/>
    </row>
    <row r="25" spans="1:22" s="22" customFormat="1" ht="12.75" customHeight="1" hidden="1">
      <c r="A25" s="118"/>
      <c r="B25" s="25">
        <v>490</v>
      </c>
      <c r="C25" s="26"/>
      <c r="D25" s="23">
        <v>-895</v>
      </c>
      <c r="E25" s="23"/>
      <c r="F25" s="23">
        <v>0</v>
      </c>
      <c r="G25" s="23">
        <v>0</v>
      </c>
      <c r="H25" s="23">
        <f t="shared" si="5"/>
        <v>0</v>
      </c>
      <c r="I25" s="23">
        <v>-450</v>
      </c>
      <c r="J25" s="23">
        <v>0</v>
      </c>
      <c r="K25" s="23">
        <f t="shared" si="6"/>
        <v>-450</v>
      </c>
      <c r="L25" s="23">
        <v>-895</v>
      </c>
      <c r="M25" s="23">
        <v>0</v>
      </c>
      <c r="N25" s="21">
        <f t="shared" si="7"/>
        <v>-895</v>
      </c>
      <c r="O25" s="24"/>
      <c r="P25" s="24"/>
      <c r="Q25" s="53"/>
      <c r="R25" s="53"/>
      <c r="S25" s="96"/>
      <c r="T25" s="102"/>
      <c r="U25" s="117"/>
      <c r="V25" s="116"/>
    </row>
    <row r="26" spans="1:22" s="22" customFormat="1" ht="12.75" customHeight="1" hidden="1">
      <c r="A26" s="118"/>
      <c r="B26" s="25"/>
      <c r="C26" s="26" t="s">
        <v>24</v>
      </c>
      <c r="D26" s="26"/>
      <c r="E26" s="23">
        <v>0</v>
      </c>
      <c r="F26" s="23">
        <v>0</v>
      </c>
      <c r="G26" s="23">
        <v>250</v>
      </c>
      <c r="H26" s="23">
        <f t="shared" si="5"/>
        <v>-250</v>
      </c>
      <c r="I26" s="23">
        <v>0</v>
      </c>
      <c r="J26" s="23">
        <v>250</v>
      </c>
      <c r="K26" s="23">
        <f t="shared" si="6"/>
        <v>-250</v>
      </c>
      <c r="L26" s="23">
        <v>0</v>
      </c>
      <c r="M26" s="23">
        <v>250</v>
      </c>
      <c r="N26" s="21">
        <f t="shared" si="7"/>
        <v>-250</v>
      </c>
      <c r="O26" s="24"/>
      <c r="P26" s="24"/>
      <c r="Q26" s="53"/>
      <c r="R26" s="53"/>
      <c r="S26" s="96"/>
      <c r="T26" s="102"/>
      <c r="U26" s="117"/>
      <c r="V26" s="116"/>
    </row>
    <row r="27" spans="1:22" ht="51">
      <c r="A27" s="20" t="s">
        <v>110</v>
      </c>
      <c r="B27" s="8"/>
      <c r="C27" s="9"/>
      <c r="D27" s="10"/>
      <c r="E27" s="10">
        <f>SUM(E19:E26)</f>
        <v>3194</v>
      </c>
      <c r="F27" s="10">
        <f>SUM(F19:F26)</f>
        <v>0</v>
      </c>
      <c r="G27" s="10">
        <v>0</v>
      </c>
      <c r="H27" s="27">
        <v>0</v>
      </c>
      <c r="I27" s="10">
        <v>0</v>
      </c>
      <c r="J27" s="10">
        <f>SUM(J19:J26)</f>
        <v>-1635</v>
      </c>
      <c r="K27" s="27">
        <f t="shared" si="6"/>
        <v>1635</v>
      </c>
      <c r="L27" s="10">
        <v>-1000</v>
      </c>
      <c r="M27" s="10">
        <f>SUM(M19:M26)</f>
        <v>-2944</v>
      </c>
      <c r="N27" s="21">
        <f t="shared" si="7"/>
        <v>1944</v>
      </c>
      <c r="O27" s="20"/>
      <c r="P27" s="20"/>
      <c r="Q27" s="55"/>
      <c r="R27" s="55" t="s">
        <v>109</v>
      </c>
      <c r="S27" s="97"/>
      <c r="T27" s="89" t="s">
        <v>131</v>
      </c>
      <c r="U27" s="93"/>
      <c r="V27" s="64"/>
    </row>
    <row r="28" spans="1:22" s="22" customFormat="1" ht="25.5" hidden="1">
      <c r="A28" s="24" t="s">
        <v>89</v>
      </c>
      <c r="B28" s="25"/>
      <c r="C28" s="26" t="s">
        <v>90</v>
      </c>
      <c r="D28" s="23"/>
      <c r="E28" s="23">
        <v>2500</v>
      </c>
      <c r="F28" s="23"/>
      <c r="G28" s="23">
        <v>100</v>
      </c>
      <c r="H28" s="23">
        <f>F28-G28</f>
        <v>-100</v>
      </c>
      <c r="I28" s="23"/>
      <c r="J28" s="23">
        <v>100</v>
      </c>
      <c r="K28" s="23">
        <f t="shared" si="6"/>
        <v>-100</v>
      </c>
      <c r="L28" s="23"/>
      <c r="M28" s="23">
        <v>100</v>
      </c>
      <c r="N28" s="23">
        <f t="shared" si="7"/>
        <v>-100</v>
      </c>
      <c r="O28" s="24"/>
      <c r="P28" s="24"/>
      <c r="Q28" s="53"/>
      <c r="R28" s="53"/>
      <c r="S28" s="96"/>
      <c r="T28" s="102"/>
      <c r="U28" s="91"/>
      <c r="V28" s="63"/>
    </row>
    <row r="29" spans="1:22" s="22" customFormat="1" ht="25.5" hidden="1">
      <c r="A29" s="24" t="s">
        <v>89</v>
      </c>
      <c r="B29" s="25"/>
      <c r="C29" s="26" t="s">
        <v>91</v>
      </c>
      <c r="D29" s="23"/>
      <c r="E29" s="23">
        <v>500</v>
      </c>
      <c r="F29" s="23"/>
      <c r="G29" s="23">
        <v>20</v>
      </c>
      <c r="H29" s="23">
        <f>F29-G29</f>
        <v>-20</v>
      </c>
      <c r="I29" s="23"/>
      <c r="J29" s="23">
        <v>20</v>
      </c>
      <c r="K29" s="23">
        <f t="shared" si="6"/>
        <v>-20</v>
      </c>
      <c r="L29" s="23"/>
      <c r="M29" s="23">
        <v>20</v>
      </c>
      <c r="N29" s="23">
        <f t="shared" si="7"/>
        <v>-20</v>
      </c>
      <c r="O29" s="24"/>
      <c r="P29" s="24"/>
      <c r="Q29" s="53"/>
      <c r="R29" s="53"/>
      <c r="S29" s="96"/>
      <c r="T29" s="102"/>
      <c r="U29" s="91"/>
      <c r="V29" s="63"/>
    </row>
    <row r="30" spans="1:22" s="78" customFormat="1" ht="12.75">
      <c r="A30" s="39" t="s">
        <v>122</v>
      </c>
      <c r="B30" s="39"/>
      <c r="C30" s="39"/>
      <c r="D30" s="39"/>
      <c r="E30" s="54"/>
      <c r="F30" s="54">
        <f>F27</f>
        <v>0</v>
      </c>
      <c r="G30" s="54">
        <f aca="true" t="shared" si="8" ref="G30:N30">G27</f>
        <v>0</v>
      </c>
      <c r="H30" s="54">
        <f t="shared" si="8"/>
        <v>0</v>
      </c>
      <c r="I30" s="54">
        <f t="shared" si="8"/>
        <v>0</v>
      </c>
      <c r="J30" s="54">
        <f t="shared" si="8"/>
        <v>-1635</v>
      </c>
      <c r="K30" s="54">
        <f t="shared" si="8"/>
        <v>1635</v>
      </c>
      <c r="L30" s="54">
        <f t="shared" si="8"/>
        <v>-1000</v>
      </c>
      <c r="M30" s="54">
        <f t="shared" si="8"/>
        <v>-2944</v>
      </c>
      <c r="N30" s="54">
        <f t="shared" si="8"/>
        <v>1944</v>
      </c>
      <c r="O30" s="75"/>
      <c r="P30" s="75"/>
      <c r="Q30" s="76"/>
      <c r="R30" s="76"/>
      <c r="S30" s="98"/>
      <c r="T30" s="103"/>
      <c r="U30" s="92"/>
      <c r="V30" s="77"/>
    </row>
    <row r="31" spans="1:22" ht="12.75">
      <c r="A31" s="40" t="s">
        <v>17</v>
      </c>
      <c r="B31" s="40"/>
      <c r="C31" s="40"/>
      <c r="D31" s="40"/>
      <c r="E31" s="10"/>
      <c r="F31" s="10"/>
      <c r="G31" s="10"/>
      <c r="H31" s="27"/>
      <c r="I31" s="10"/>
      <c r="J31" s="10"/>
      <c r="K31" s="27"/>
      <c r="L31" s="10"/>
      <c r="M31" s="10"/>
      <c r="N31" s="21"/>
      <c r="O31" s="41"/>
      <c r="P31" s="41"/>
      <c r="Q31" s="55"/>
      <c r="R31" s="55"/>
      <c r="S31" s="97"/>
      <c r="T31" s="100"/>
      <c r="U31" s="89"/>
      <c r="V31" s="64"/>
    </row>
    <row r="32" spans="1:22" s="22" customFormat="1" ht="12.75" hidden="1">
      <c r="A32" s="67" t="s">
        <v>47</v>
      </c>
      <c r="B32" s="68"/>
      <c r="C32" s="67" t="s">
        <v>18</v>
      </c>
      <c r="D32" s="68"/>
      <c r="E32" s="23">
        <v>2210</v>
      </c>
      <c r="F32" s="23">
        <v>0</v>
      </c>
      <c r="G32" s="23">
        <v>-70</v>
      </c>
      <c r="H32" s="23">
        <f>F32-G32</f>
        <v>70</v>
      </c>
      <c r="I32" s="23">
        <v>0</v>
      </c>
      <c r="J32" s="23">
        <v>-70</v>
      </c>
      <c r="K32" s="23">
        <f>I32-J32</f>
        <v>70</v>
      </c>
      <c r="L32" s="23">
        <v>0</v>
      </c>
      <c r="M32" s="23">
        <v>-70</v>
      </c>
      <c r="N32" s="21">
        <f>L32-M32</f>
        <v>70</v>
      </c>
      <c r="O32" s="42"/>
      <c r="P32" s="42"/>
      <c r="Q32" s="53"/>
      <c r="R32" s="53"/>
      <c r="S32" s="96"/>
      <c r="T32" s="102"/>
      <c r="U32" s="91"/>
      <c r="V32" s="63"/>
    </row>
    <row r="33" spans="1:22" s="22" customFormat="1" ht="12.75" hidden="1">
      <c r="A33" s="67" t="s">
        <v>47</v>
      </c>
      <c r="B33" s="68"/>
      <c r="C33" s="67" t="s">
        <v>94</v>
      </c>
      <c r="D33" s="68"/>
      <c r="E33" s="23">
        <v>342</v>
      </c>
      <c r="F33" s="23">
        <v>0</v>
      </c>
      <c r="G33" s="23">
        <v>-14</v>
      </c>
      <c r="H33" s="23">
        <f>F33-G33</f>
        <v>14</v>
      </c>
      <c r="I33" s="23">
        <v>0</v>
      </c>
      <c r="J33" s="23">
        <v>-14</v>
      </c>
      <c r="K33" s="23">
        <f>I33-J33</f>
        <v>14</v>
      </c>
      <c r="L33" s="23">
        <v>0</v>
      </c>
      <c r="M33" s="23">
        <v>-14</v>
      </c>
      <c r="N33" s="21">
        <f>L33-M33</f>
        <v>14</v>
      </c>
      <c r="O33" s="42"/>
      <c r="P33" s="42"/>
      <c r="Q33" s="53"/>
      <c r="R33" s="53"/>
      <c r="S33" s="96"/>
      <c r="T33" s="102"/>
      <c r="U33" s="91"/>
      <c r="V33" s="63"/>
    </row>
    <row r="34" spans="1:22" ht="38.25">
      <c r="A34" s="8" t="s">
        <v>47</v>
      </c>
      <c r="B34" s="8"/>
      <c r="C34" s="8"/>
      <c r="D34" s="8"/>
      <c r="E34" s="10">
        <f aca="true" t="shared" si="9" ref="E34:M34">SUM(E32:E33)</f>
        <v>2552</v>
      </c>
      <c r="F34" s="10">
        <f t="shared" si="9"/>
        <v>0</v>
      </c>
      <c r="G34" s="10">
        <v>0</v>
      </c>
      <c r="H34" s="27">
        <f>F34-G34</f>
        <v>0</v>
      </c>
      <c r="I34" s="10">
        <f t="shared" si="9"/>
        <v>0</v>
      </c>
      <c r="J34" s="10">
        <f t="shared" si="9"/>
        <v>-84</v>
      </c>
      <c r="K34" s="10">
        <f t="shared" si="9"/>
        <v>84</v>
      </c>
      <c r="L34" s="10">
        <f t="shared" si="9"/>
        <v>0</v>
      </c>
      <c r="M34" s="10">
        <f t="shared" si="9"/>
        <v>-84</v>
      </c>
      <c r="N34" s="21">
        <f>L34-M34</f>
        <v>84</v>
      </c>
      <c r="O34" s="20"/>
      <c r="P34" s="20"/>
      <c r="Q34" s="55"/>
      <c r="R34" s="55" t="s">
        <v>109</v>
      </c>
      <c r="S34" s="97"/>
      <c r="T34" s="89" t="s">
        <v>118</v>
      </c>
      <c r="U34" s="93"/>
      <c r="V34" s="64" t="s">
        <v>34</v>
      </c>
    </row>
    <row r="35" spans="1:22" s="78" customFormat="1" ht="12.75">
      <c r="A35" s="39" t="s">
        <v>119</v>
      </c>
      <c r="B35" s="43"/>
      <c r="C35" s="43"/>
      <c r="D35" s="43"/>
      <c r="E35" s="54"/>
      <c r="F35" s="54">
        <f aca="true" t="shared" si="10" ref="F35:N35">F34</f>
        <v>0</v>
      </c>
      <c r="G35" s="54">
        <f t="shared" si="10"/>
        <v>0</v>
      </c>
      <c r="H35" s="54">
        <f t="shared" si="10"/>
        <v>0</v>
      </c>
      <c r="I35" s="54">
        <f t="shared" si="10"/>
        <v>0</v>
      </c>
      <c r="J35" s="54">
        <f t="shared" si="10"/>
        <v>-84</v>
      </c>
      <c r="K35" s="54">
        <f t="shared" si="10"/>
        <v>84</v>
      </c>
      <c r="L35" s="54">
        <f t="shared" si="10"/>
        <v>0</v>
      </c>
      <c r="M35" s="54">
        <f t="shared" si="10"/>
        <v>-84</v>
      </c>
      <c r="N35" s="54">
        <f t="shared" si="10"/>
        <v>84</v>
      </c>
      <c r="O35" s="75"/>
      <c r="P35" s="75"/>
      <c r="Q35" s="76"/>
      <c r="R35" s="76"/>
      <c r="S35" s="98"/>
      <c r="T35" s="103"/>
      <c r="U35" s="92"/>
      <c r="V35" s="77"/>
    </row>
    <row r="36" spans="1:22" ht="12.75">
      <c r="A36" s="40" t="s">
        <v>19</v>
      </c>
      <c r="B36" s="41"/>
      <c r="C36" s="41"/>
      <c r="D36" s="41"/>
      <c r="E36" s="10"/>
      <c r="F36" s="10"/>
      <c r="G36" s="10"/>
      <c r="H36" s="27"/>
      <c r="I36" s="10"/>
      <c r="J36" s="10"/>
      <c r="K36" s="27"/>
      <c r="L36" s="10"/>
      <c r="M36" s="10"/>
      <c r="N36" s="21"/>
      <c r="O36" s="41"/>
      <c r="P36" s="41"/>
      <c r="Q36" s="55"/>
      <c r="R36" s="55"/>
      <c r="S36" s="97"/>
      <c r="T36" s="100"/>
      <c r="U36" s="89"/>
      <c r="V36" s="64"/>
    </row>
    <row r="37" spans="1:22" ht="51">
      <c r="A37" s="20" t="s">
        <v>111</v>
      </c>
      <c r="B37" s="31" t="s">
        <v>20</v>
      </c>
      <c r="C37" s="31" t="s">
        <v>21</v>
      </c>
      <c r="D37" s="31">
        <v>0</v>
      </c>
      <c r="E37" s="31"/>
      <c r="F37" s="10">
        <v>0</v>
      </c>
      <c r="G37" s="10">
        <v>0</v>
      </c>
      <c r="H37" s="27">
        <f>F37-G37</f>
        <v>0</v>
      </c>
      <c r="I37" s="10">
        <v>110</v>
      </c>
      <c r="J37" s="10">
        <v>0</v>
      </c>
      <c r="K37" s="27">
        <f>I37-J37</f>
        <v>110</v>
      </c>
      <c r="L37" s="10">
        <v>110</v>
      </c>
      <c r="M37" s="10">
        <v>0</v>
      </c>
      <c r="N37" s="21">
        <f>L37-M37</f>
        <v>110</v>
      </c>
      <c r="O37" s="20" t="s">
        <v>134</v>
      </c>
      <c r="P37" s="20"/>
      <c r="Q37" s="55"/>
      <c r="R37" s="55" t="s">
        <v>109</v>
      </c>
      <c r="S37" s="97"/>
      <c r="T37" s="100"/>
      <c r="U37" s="89"/>
      <c r="V37" s="64" t="s">
        <v>37</v>
      </c>
    </row>
    <row r="38" spans="1:22" s="78" customFormat="1" ht="12.75">
      <c r="A38" s="39" t="s">
        <v>27</v>
      </c>
      <c r="B38" s="45"/>
      <c r="C38" s="45"/>
      <c r="D38" s="45"/>
      <c r="E38" s="28"/>
      <c r="F38" s="54">
        <f>F37</f>
        <v>0</v>
      </c>
      <c r="G38" s="54">
        <f aca="true" t="shared" si="11" ref="G38:N38">G37</f>
        <v>0</v>
      </c>
      <c r="H38" s="54">
        <f t="shared" si="11"/>
        <v>0</v>
      </c>
      <c r="I38" s="54">
        <f t="shared" si="11"/>
        <v>110</v>
      </c>
      <c r="J38" s="54">
        <f t="shared" si="11"/>
        <v>0</v>
      </c>
      <c r="K38" s="54">
        <f t="shared" si="11"/>
        <v>110</v>
      </c>
      <c r="L38" s="54">
        <f t="shared" si="11"/>
        <v>110</v>
      </c>
      <c r="M38" s="54">
        <f t="shared" si="11"/>
        <v>0</v>
      </c>
      <c r="N38" s="54">
        <f t="shared" si="11"/>
        <v>110</v>
      </c>
      <c r="O38" s="75"/>
      <c r="P38" s="75"/>
      <c r="Q38" s="76"/>
      <c r="R38" s="76"/>
      <c r="S38" s="98"/>
      <c r="T38" s="103"/>
      <c r="U38" s="92"/>
      <c r="V38" s="77"/>
    </row>
    <row r="39" spans="1:22" ht="12.75">
      <c r="A39" s="40" t="s">
        <v>73</v>
      </c>
      <c r="B39" s="40"/>
      <c r="C39" s="40"/>
      <c r="D39" s="40"/>
      <c r="E39" s="10"/>
      <c r="F39" s="10"/>
      <c r="G39" s="10"/>
      <c r="H39" s="27"/>
      <c r="I39" s="10"/>
      <c r="J39" s="10"/>
      <c r="K39" s="27"/>
      <c r="L39" s="10"/>
      <c r="M39" s="10"/>
      <c r="N39" s="21"/>
      <c r="O39" s="41"/>
      <c r="P39" s="41"/>
      <c r="Q39" s="55"/>
      <c r="R39" s="55"/>
      <c r="S39" s="97"/>
      <c r="T39" s="100"/>
      <c r="U39" s="89"/>
      <c r="V39" s="64"/>
    </row>
    <row r="40" spans="1:22" ht="25.5">
      <c r="A40" s="44" t="s">
        <v>66</v>
      </c>
      <c r="B40" s="46" t="s">
        <v>4</v>
      </c>
      <c r="C40" s="8"/>
      <c r="D40" s="10">
        <v>6500</v>
      </c>
      <c r="E40" s="10"/>
      <c r="F40" s="10">
        <v>750</v>
      </c>
      <c r="G40" s="10">
        <v>0</v>
      </c>
      <c r="H40" s="27">
        <f aca="true" t="shared" si="12" ref="H40:H46">F40-G40</f>
        <v>750</v>
      </c>
      <c r="I40" s="10">
        <v>1500</v>
      </c>
      <c r="J40" s="10">
        <v>0</v>
      </c>
      <c r="K40" s="27">
        <f aca="true" t="shared" si="13" ref="K40:K46">I40-J40</f>
        <v>1500</v>
      </c>
      <c r="L40" s="10">
        <v>1500</v>
      </c>
      <c r="M40" s="10">
        <v>0</v>
      </c>
      <c r="N40" s="21">
        <f aca="true" t="shared" si="14" ref="N40:N46">L40-M40</f>
        <v>1500</v>
      </c>
      <c r="O40" s="20" t="s">
        <v>135</v>
      </c>
      <c r="P40" s="20"/>
      <c r="Q40" s="55"/>
      <c r="R40" s="55" t="s">
        <v>109</v>
      </c>
      <c r="S40" s="97"/>
      <c r="T40" s="100"/>
      <c r="U40" s="89"/>
      <c r="V40" s="64" t="s">
        <v>39</v>
      </c>
    </row>
    <row r="41" spans="1:23" ht="28.5" customHeight="1">
      <c r="A41" s="44" t="s">
        <v>123</v>
      </c>
      <c r="B41" s="8" t="s">
        <v>5</v>
      </c>
      <c r="C41" s="8"/>
      <c r="D41" s="10">
        <v>760</v>
      </c>
      <c r="E41" s="10"/>
      <c r="F41" s="10">
        <v>0</v>
      </c>
      <c r="G41" s="10">
        <v>0</v>
      </c>
      <c r="H41" s="27">
        <f t="shared" si="12"/>
        <v>0</v>
      </c>
      <c r="I41" s="10">
        <v>100</v>
      </c>
      <c r="J41" s="10">
        <v>0</v>
      </c>
      <c r="K41" s="27">
        <f t="shared" si="13"/>
        <v>100</v>
      </c>
      <c r="L41" s="10">
        <v>100</v>
      </c>
      <c r="M41" s="10">
        <v>0</v>
      </c>
      <c r="N41" s="21">
        <f t="shared" si="14"/>
        <v>100</v>
      </c>
      <c r="O41" s="20" t="s">
        <v>136</v>
      </c>
      <c r="P41" s="20"/>
      <c r="Q41" s="55"/>
      <c r="R41" s="55" t="s">
        <v>109</v>
      </c>
      <c r="S41" s="97"/>
      <c r="T41" s="89"/>
      <c r="U41" s="89"/>
      <c r="V41" s="64" t="s">
        <v>39</v>
      </c>
      <c r="W41" s="1"/>
    </row>
    <row r="42" spans="1:22" s="22" customFormat="1" ht="63.75" customHeight="1" hidden="1">
      <c r="A42" s="79" t="s">
        <v>95</v>
      </c>
      <c r="B42" s="25" t="s">
        <v>6</v>
      </c>
      <c r="C42" s="25"/>
      <c r="D42" s="23" t="s">
        <v>38</v>
      </c>
      <c r="E42" s="23"/>
      <c r="F42" s="23">
        <v>700</v>
      </c>
      <c r="G42" s="23">
        <v>0</v>
      </c>
      <c r="H42" s="23">
        <f t="shared" si="12"/>
        <v>700</v>
      </c>
      <c r="I42" s="23">
        <v>2100</v>
      </c>
      <c r="J42" s="23">
        <v>0</v>
      </c>
      <c r="K42" s="23">
        <f t="shared" si="13"/>
        <v>2100</v>
      </c>
      <c r="L42" s="23">
        <v>3500</v>
      </c>
      <c r="M42" s="23">
        <v>0</v>
      </c>
      <c r="N42" s="21">
        <f t="shared" si="14"/>
        <v>3500</v>
      </c>
      <c r="O42" s="24"/>
      <c r="P42" s="24"/>
      <c r="Q42" s="53"/>
      <c r="R42" s="53"/>
      <c r="S42" s="96"/>
      <c r="T42" s="102"/>
      <c r="U42" s="91"/>
      <c r="V42" s="116" t="s">
        <v>39</v>
      </c>
    </row>
    <row r="43" spans="1:22" s="22" customFormat="1" ht="63.75" customHeight="1" hidden="1">
      <c r="A43" s="80"/>
      <c r="B43" s="25"/>
      <c r="C43" s="25" t="s">
        <v>1</v>
      </c>
      <c r="D43" s="23" t="s">
        <v>38</v>
      </c>
      <c r="E43" s="23" t="s">
        <v>38</v>
      </c>
      <c r="F43" s="23">
        <v>0</v>
      </c>
      <c r="G43" s="23">
        <v>300</v>
      </c>
      <c r="H43" s="23">
        <f t="shared" si="12"/>
        <v>-300</v>
      </c>
      <c r="I43" s="23">
        <v>0</v>
      </c>
      <c r="J43" s="23">
        <v>600</v>
      </c>
      <c r="K43" s="23">
        <f t="shared" si="13"/>
        <v>-600</v>
      </c>
      <c r="L43" s="23">
        <v>0</v>
      </c>
      <c r="M43" s="23">
        <v>900</v>
      </c>
      <c r="N43" s="21">
        <f t="shared" si="14"/>
        <v>-900</v>
      </c>
      <c r="O43" s="24"/>
      <c r="P43" s="24"/>
      <c r="Q43" s="53"/>
      <c r="R43" s="53"/>
      <c r="S43" s="96"/>
      <c r="T43" s="102"/>
      <c r="U43" s="91"/>
      <c r="V43" s="116"/>
    </row>
    <row r="44" spans="1:22" s="22" customFormat="1" ht="63.75" customHeight="1" hidden="1">
      <c r="A44" s="80"/>
      <c r="B44" s="88"/>
      <c r="C44" s="25" t="s">
        <v>97</v>
      </c>
      <c r="D44" s="23" t="s">
        <v>38</v>
      </c>
      <c r="E44" s="23"/>
      <c r="F44" s="23">
        <v>0</v>
      </c>
      <c r="G44" s="23">
        <v>10</v>
      </c>
      <c r="H44" s="23">
        <f t="shared" si="12"/>
        <v>-10</v>
      </c>
      <c r="I44" s="23">
        <v>0</v>
      </c>
      <c r="J44" s="23">
        <v>20</v>
      </c>
      <c r="K44" s="23">
        <f t="shared" si="13"/>
        <v>-20</v>
      </c>
      <c r="L44" s="23">
        <v>0</v>
      </c>
      <c r="M44" s="23">
        <v>30</v>
      </c>
      <c r="N44" s="21">
        <f t="shared" si="14"/>
        <v>-30</v>
      </c>
      <c r="O44" s="24"/>
      <c r="P44" s="24"/>
      <c r="Q44" s="53"/>
      <c r="R44" s="53"/>
      <c r="S44" s="96"/>
      <c r="T44" s="102"/>
      <c r="U44" s="91"/>
      <c r="V44" s="116"/>
    </row>
    <row r="45" spans="1:22" s="22" customFormat="1" ht="63.75" customHeight="1" hidden="1">
      <c r="A45" s="80"/>
      <c r="B45" s="25"/>
      <c r="C45" s="25" t="s">
        <v>14</v>
      </c>
      <c r="D45" s="23" t="s">
        <v>38</v>
      </c>
      <c r="E45" s="23"/>
      <c r="F45" s="23">
        <v>0</v>
      </c>
      <c r="G45" s="23">
        <v>50</v>
      </c>
      <c r="H45" s="23">
        <f t="shared" si="12"/>
        <v>-50</v>
      </c>
      <c r="I45" s="23">
        <v>0</v>
      </c>
      <c r="J45" s="23">
        <v>100</v>
      </c>
      <c r="K45" s="23">
        <f t="shared" si="13"/>
        <v>-100</v>
      </c>
      <c r="L45" s="23">
        <v>0</v>
      </c>
      <c r="M45" s="23">
        <v>150</v>
      </c>
      <c r="N45" s="21">
        <f t="shared" si="14"/>
        <v>-150</v>
      </c>
      <c r="O45" s="24"/>
      <c r="P45" s="24"/>
      <c r="Q45" s="53"/>
      <c r="R45" s="53"/>
      <c r="S45" s="96"/>
      <c r="T45" s="102"/>
      <c r="U45" s="91"/>
      <c r="V45" s="116"/>
    </row>
    <row r="46" spans="1:22" s="22" customFormat="1" ht="63.75" customHeight="1" hidden="1">
      <c r="A46" s="81"/>
      <c r="B46" s="25" t="s">
        <v>8</v>
      </c>
      <c r="C46" s="88"/>
      <c r="D46" s="23">
        <v>95785</v>
      </c>
      <c r="E46" s="23" t="s">
        <v>38</v>
      </c>
      <c r="F46" s="23">
        <v>90</v>
      </c>
      <c r="G46" s="23">
        <v>0</v>
      </c>
      <c r="H46" s="23">
        <f t="shared" si="12"/>
        <v>90</v>
      </c>
      <c r="I46" s="23">
        <v>270</v>
      </c>
      <c r="J46" s="23">
        <v>0</v>
      </c>
      <c r="K46" s="23">
        <f t="shared" si="13"/>
        <v>270</v>
      </c>
      <c r="L46" s="23">
        <v>450</v>
      </c>
      <c r="M46" s="23">
        <v>0</v>
      </c>
      <c r="N46" s="21">
        <f t="shared" si="14"/>
        <v>450</v>
      </c>
      <c r="O46" s="24"/>
      <c r="P46" s="24"/>
      <c r="Q46" s="53"/>
      <c r="R46" s="53"/>
      <c r="S46" s="96"/>
      <c r="T46" s="102"/>
      <c r="U46" s="91"/>
      <c r="V46" s="63"/>
    </row>
    <row r="47" spans="1:23" ht="38.25">
      <c r="A47" s="20" t="s">
        <v>96</v>
      </c>
      <c r="B47" s="8"/>
      <c r="C47" s="8"/>
      <c r="D47" s="10">
        <v>95785</v>
      </c>
      <c r="E47" s="10" t="s">
        <v>38</v>
      </c>
      <c r="F47" s="10">
        <f aca="true" t="shared" si="15" ref="F47:N47">SUM(F42:F46)</f>
        <v>790</v>
      </c>
      <c r="G47" s="10">
        <f t="shared" si="15"/>
        <v>360</v>
      </c>
      <c r="H47" s="10">
        <f t="shared" si="15"/>
        <v>430</v>
      </c>
      <c r="I47" s="10">
        <f t="shared" si="15"/>
        <v>2370</v>
      </c>
      <c r="J47" s="10">
        <f t="shared" si="15"/>
        <v>720</v>
      </c>
      <c r="K47" s="10">
        <f t="shared" si="15"/>
        <v>1650</v>
      </c>
      <c r="L47" s="10">
        <f t="shared" si="15"/>
        <v>3950</v>
      </c>
      <c r="M47" s="10">
        <f t="shared" si="15"/>
        <v>1080</v>
      </c>
      <c r="N47" s="21">
        <f t="shared" si="15"/>
        <v>2870</v>
      </c>
      <c r="O47" s="20"/>
      <c r="P47" s="20"/>
      <c r="Q47" s="55"/>
      <c r="R47" s="55" t="s">
        <v>109</v>
      </c>
      <c r="S47" s="97"/>
      <c r="T47" s="89" t="s">
        <v>124</v>
      </c>
      <c r="U47" s="89"/>
      <c r="V47" s="64" t="s">
        <v>39</v>
      </c>
      <c r="W47" s="1"/>
    </row>
    <row r="48" spans="1:22" s="22" customFormat="1" ht="12.75" customHeight="1" hidden="1">
      <c r="A48" s="118" t="s">
        <v>98</v>
      </c>
      <c r="B48" s="25" t="s">
        <v>9</v>
      </c>
      <c r="C48" s="25"/>
      <c r="D48" s="25"/>
      <c r="E48" s="23"/>
      <c r="F48" s="23">
        <v>365</v>
      </c>
      <c r="G48" s="23">
        <v>0</v>
      </c>
      <c r="H48" s="23">
        <f>F48-G48</f>
        <v>365</v>
      </c>
      <c r="I48" s="23">
        <v>730</v>
      </c>
      <c r="J48" s="23">
        <v>0</v>
      </c>
      <c r="K48" s="23">
        <f>I48-J48</f>
        <v>730</v>
      </c>
      <c r="L48" s="23">
        <v>730</v>
      </c>
      <c r="M48" s="23">
        <v>0</v>
      </c>
      <c r="N48" s="21">
        <f>L48-M48</f>
        <v>730</v>
      </c>
      <c r="O48" s="24"/>
      <c r="P48" s="24"/>
      <c r="Q48" s="53"/>
      <c r="R48" s="53"/>
      <c r="S48" s="96"/>
      <c r="T48" s="102"/>
      <c r="U48" s="91"/>
      <c r="V48" s="116" t="s">
        <v>39</v>
      </c>
    </row>
    <row r="49" spans="1:22" s="22" customFormat="1" ht="12.75" customHeight="1" hidden="1">
      <c r="A49" s="125"/>
      <c r="B49" s="25"/>
      <c r="C49" s="25" t="s">
        <v>7</v>
      </c>
      <c r="D49" s="25"/>
      <c r="E49" s="23"/>
      <c r="F49" s="23">
        <v>0</v>
      </c>
      <c r="G49" s="23">
        <v>210</v>
      </c>
      <c r="H49" s="23">
        <f>F49-G49</f>
        <v>-210</v>
      </c>
      <c r="I49" s="23">
        <v>0</v>
      </c>
      <c r="J49" s="23">
        <v>210</v>
      </c>
      <c r="K49" s="23">
        <f>I49-J49</f>
        <v>-210</v>
      </c>
      <c r="L49" s="23">
        <v>0</v>
      </c>
      <c r="M49" s="23">
        <v>210</v>
      </c>
      <c r="N49" s="21">
        <f>L49-M49</f>
        <v>-210</v>
      </c>
      <c r="O49" s="24"/>
      <c r="P49" s="24"/>
      <c r="Q49" s="53"/>
      <c r="R49" s="53"/>
      <c r="S49" s="96"/>
      <c r="T49" s="102"/>
      <c r="U49" s="91"/>
      <c r="V49" s="116"/>
    </row>
    <row r="50" spans="1:22" s="22" customFormat="1" ht="12.75" hidden="1">
      <c r="A50" s="62"/>
      <c r="B50" s="25"/>
      <c r="C50" s="25" t="s">
        <v>97</v>
      </c>
      <c r="D50" s="25"/>
      <c r="E50" s="23"/>
      <c r="F50" s="23">
        <v>0</v>
      </c>
      <c r="G50" s="23">
        <v>10</v>
      </c>
      <c r="H50" s="23">
        <f>F50-G50</f>
        <v>-10</v>
      </c>
      <c r="I50" s="23">
        <v>0</v>
      </c>
      <c r="J50" s="23">
        <v>10</v>
      </c>
      <c r="K50" s="23">
        <f>I50-J50</f>
        <v>-10</v>
      </c>
      <c r="L50" s="23">
        <v>0</v>
      </c>
      <c r="M50" s="23">
        <v>10</v>
      </c>
      <c r="N50" s="21">
        <f>L50-M50</f>
        <v>-10</v>
      </c>
      <c r="O50" s="24"/>
      <c r="P50" s="24"/>
      <c r="Q50" s="53"/>
      <c r="R50" s="53"/>
      <c r="S50" s="96"/>
      <c r="T50" s="102"/>
      <c r="U50" s="91"/>
      <c r="V50" s="63"/>
    </row>
    <row r="51" spans="1:23" ht="25.5">
      <c r="A51" s="30" t="s">
        <v>99</v>
      </c>
      <c r="B51" s="8"/>
      <c r="C51" s="8"/>
      <c r="D51" s="8"/>
      <c r="E51" s="10"/>
      <c r="F51" s="10">
        <f aca="true" t="shared" si="16" ref="F51:N51">SUM(F48:F50)</f>
        <v>365</v>
      </c>
      <c r="G51" s="10">
        <f t="shared" si="16"/>
        <v>220</v>
      </c>
      <c r="H51" s="10">
        <f t="shared" si="16"/>
        <v>145</v>
      </c>
      <c r="I51" s="10">
        <f t="shared" si="16"/>
        <v>730</v>
      </c>
      <c r="J51" s="10">
        <f t="shared" si="16"/>
        <v>220</v>
      </c>
      <c r="K51" s="10">
        <f t="shared" si="16"/>
        <v>510</v>
      </c>
      <c r="L51" s="10">
        <f t="shared" si="16"/>
        <v>730</v>
      </c>
      <c r="M51" s="10">
        <f t="shared" si="16"/>
        <v>220</v>
      </c>
      <c r="N51" s="21">
        <f t="shared" si="16"/>
        <v>510</v>
      </c>
      <c r="O51" s="20"/>
      <c r="P51" s="20"/>
      <c r="Q51" s="55"/>
      <c r="R51" s="55" t="s">
        <v>109</v>
      </c>
      <c r="S51" s="97"/>
      <c r="T51" s="89" t="s">
        <v>100</v>
      </c>
      <c r="U51" s="89"/>
      <c r="V51" s="64" t="s">
        <v>39</v>
      </c>
      <c r="W51" s="1"/>
    </row>
    <row r="52" spans="1:22" s="22" customFormat="1" ht="38.25" customHeight="1" hidden="1">
      <c r="A52" s="118" t="s">
        <v>70</v>
      </c>
      <c r="B52" s="25" t="s">
        <v>9</v>
      </c>
      <c r="C52" s="25"/>
      <c r="D52" s="23">
        <v>782000</v>
      </c>
      <c r="E52" s="23"/>
      <c r="F52" s="23">
        <v>0</v>
      </c>
      <c r="G52" s="23">
        <v>0</v>
      </c>
      <c r="H52" s="23">
        <f aca="true" t="shared" si="17" ref="H52:H58">F52-G52</f>
        <v>0</v>
      </c>
      <c r="I52" s="23">
        <v>21000</v>
      </c>
      <c r="J52" s="23">
        <v>0</v>
      </c>
      <c r="K52" s="23">
        <f aca="true" t="shared" si="18" ref="K52:K58">I52-J52</f>
        <v>21000</v>
      </c>
      <c r="L52" s="23">
        <v>21000</v>
      </c>
      <c r="M52" s="23">
        <v>0</v>
      </c>
      <c r="N52" s="21">
        <f aca="true" t="shared" si="19" ref="N52:N58">L52-M52</f>
        <v>21000</v>
      </c>
      <c r="O52" s="24"/>
      <c r="P52" s="24"/>
      <c r="Q52" s="53"/>
      <c r="R52" s="53"/>
      <c r="S52" s="96"/>
      <c r="T52" s="102"/>
      <c r="U52" s="91"/>
      <c r="V52" s="116" t="s">
        <v>39</v>
      </c>
    </row>
    <row r="53" spans="1:22" s="22" customFormat="1" ht="38.25" customHeight="1" hidden="1">
      <c r="A53" s="125"/>
      <c r="B53" s="25"/>
      <c r="C53" s="25" t="s">
        <v>7</v>
      </c>
      <c r="D53" s="25"/>
      <c r="E53" s="23" t="s">
        <v>38</v>
      </c>
      <c r="F53" s="23">
        <v>0</v>
      </c>
      <c r="G53" s="23">
        <v>0</v>
      </c>
      <c r="H53" s="23">
        <f t="shared" si="17"/>
        <v>0</v>
      </c>
      <c r="I53" s="23">
        <v>0</v>
      </c>
      <c r="J53" s="23">
        <v>273</v>
      </c>
      <c r="K53" s="23">
        <f t="shared" si="18"/>
        <v>-273</v>
      </c>
      <c r="L53" s="23">
        <v>0</v>
      </c>
      <c r="M53" s="23">
        <v>273</v>
      </c>
      <c r="N53" s="21">
        <f t="shared" si="19"/>
        <v>-273</v>
      </c>
      <c r="O53" s="24"/>
      <c r="P53" s="24"/>
      <c r="Q53" s="53"/>
      <c r="R53" s="53"/>
      <c r="S53" s="96"/>
      <c r="T53" s="102"/>
      <c r="U53" s="91"/>
      <c r="V53" s="116"/>
    </row>
    <row r="54" spans="1:22" s="22" customFormat="1" ht="38.25" customHeight="1" hidden="1">
      <c r="A54" s="125"/>
      <c r="B54" s="25"/>
      <c r="C54" s="25" t="s">
        <v>10</v>
      </c>
      <c r="D54" s="25"/>
      <c r="E54" s="23" t="s">
        <v>38</v>
      </c>
      <c r="F54" s="23">
        <v>0</v>
      </c>
      <c r="G54" s="23">
        <v>500</v>
      </c>
      <c r="H54" s="23">
        <f t="shared" si="17"/>
        <v>-500</v>
      </c>
      <c r="I54" s="23">
        <v>0</v>
      </c>
      <c r="J54" s="23">
        <v>650</v>
      </c>
      <c r="K54" s="23">
        <f t="shared" si="18"/>
        <v>-650</v>
      </c>
      <c r="L54" s="23">
        <v>0</v>
      </c>
      <c r="M54" s="23">
        <v>150</v>
      </c>
      <c r="N54" s="21">
        <f t="shared" si="19"/>
        <v>-150</v>
      </c>
      <c r="O54" s="24"/>
      <c r="P54" s="24"/>
      <c r="Q54" s="53"/>
      <c r="R54" s="53"/>
      <c r="S54" s="96"/>
      <c r="T54" s="102"/>
      <c r="U54" s="91"/>
      <c r="V54" s="116"/>
    </row>
    <row r="55" spans="1:22" s="22" customFormat="1" ht="12.75" customHeight="1" hidden="1">
      <c r="A55" s="118" t="s">
        <v>44</v>
      </c>
      <c r="B55" s="25" t="s">
        <v>5</v>
      </c>
      <c r="C55" s="25"/>
      <c r="D55" s="25"/>
      <c r="E55" s="23">
        <v>960</v>
      </c>
      <c r="F55" s="23">
        <v>0</v>
      </c>
      <c r="G55" s="23">
        <v>0</v>
      </c>
      <c r="H55" s="23">
        <f t="shared" si="17"/>
        <v>0</v>
      </c>
      <c r="I55" s="23">
        <v>450</v>
      </c>
      <c r="J55" s="23">
        <v>0</v>
      </c>
      <c r="K55" s="23">
        <f t="shared" si="18"/>
        <v>450</v>
      </c>
      <c r="L55" s="23">
        <v>450</v>
      </c>
      <c r="M55" s="23">
        <v>0</v>
      </c>
      <c r="N55" s="21">
        <f t="shared" si="19"/>
        <v>450</v>
      </c>
      <c r="O55" s="24"/>
      <c r="P55" s="24"/>
      <c r="Q55" s="53"/>
      <c r="R55" s="53"/>
      <c r="S55" s="96"/>
      <c r="T55" s="102"/>
      <c r="U55" s="91"/>
      <c r="V55" s="116" t="s">
        <v>39</v>
      </c>
    </row>
    <row r="56" spans="1:22" s="22" customFormat="1" ht="12.75" customHeight="1" hidden="1">
      <c r="A56" s="118"/>
      <c r="B56" s="25" t="s">
        <v>16</v>
      </c>
      <c r="C56" s="36"/>
      <c r="D56" s="36"/>
      <c r="E56" s="23">
        <v>125</v>
      </c>
      <c r="F56" s="23">
        <v>0</v>
      </c>
      <c r="G56" s="23">
        <v>0</v>
      </c>
      <c r="H56" s="23">
        <f t="shared" si="17"/>
        <v>0</v>
      </c>
      <c r="I56" s="23"/>
      <c r="J56" s="23">
        <v>140</v>
      </c>
      <c r="K56" s="23">
        <f t="shared" si="18"/>
        <v>-140</v>
      </c>
      <c r="L56" s="23"/>
      <c r="M56" s="23">
        <v>140</v>
      </c>
      <c r="N56" s="21">
        <f t="shared" si="19"/>
        <v>-140</v>
      </c>
      <c r="O56" s="47"/>
      <c r="P56" s="47"/>
      <c r="Q56" s="53"/>
      <c r="R56" s="53"/>
      <c r="S56" s="96"/>
      <c r="T56" s="102"/>
      <c r="U56" s="91"/>
      <c r="V56" s="116"/>
    </row>
    <row r="57" spans="1:22" s="22" customFormat="1" ht="12.75" customHeight="1" hidden="1">
      <c r="A57" s="118"/>
      <c r="B57" s="25"/>
      <c r="C57" s="25" t="s">
        <v>7</v>
      </c>
      <c r="D57" s="25"/>
      <c r="E57" s="23">
        <v>0</v>
      </c>
      <c r="F57" s="23">
        <v>0</v>
      </c>
      <c r="G57" s="23">
        <v>0</v>
      </c>
      <c r="H57" s="23">
        <f t="shared" si="17"/>
        <v>0</v>
      </c>
      <c r="I57" s="23">
        <v>0</v>
      </c>
      <c r="J57" s="23">
        <v>100</v>
      </c>
      <c r="K57" s="23">
        <f t="shared" si="18"/>
        <v>-100</v>
      </c>
      <c r="L57" s="23">
        <v>0</v>
      </c>
      <c r="M57" s="23">
        <v>100</v>
      </c>
      <c r="N57" s="21">
        <f t="shared" si="19"/>
        <v>-100</v>
      </c>
      <c r="O57" s="24"/>
      <c r="P57" s="24"/>
      <c r="Q57" s="53"/>
      <c r="R57" s="53"/>
      <c r="S57" s="96"/>
      <c r="T57" s="102"/>
      <c r="U57" s="91"/>
      <c r="V57" s="116"/>
    </row>
    <row r="58" spans="1:23" ht="25.5">
      <c r="A58" s="20" t="s">
        <v>125</v>
      </c>
      <c r="B58" s="8"/>
      <c r="C58" s="8"/>
      <c r="D58" s="10"/>
      <c r="E58" s="10">
        <f>SUM(E55:E57)</f>
        <v>1085</v>
      </c>
      <c r="F58" s="10">
        <f>SUM(F55:F57)</f>
        <v>0</v>
      </c>
      <c r="G58" s="10">
        <f>SUM(G55:G57)</f>
        <v>0</v>
      </c>
      <c r="H58" s="27">
        <f t="shared" si="17"/>
        <v>0</v>
      </c>
      <c r="I58" s="10">
        <f>SUM(I55:I57)</f>
        <v>450</v>
      </c>
      <c r="J58" s="10">
        <f>SUM(J55:J57)</f>
        <v>240</v>
      </c>
      <c r="K58" s="27">
        <f t="shared" si="18"/>
        <v>210</v>
      </c>
      <c r="L58" s="10">
        <f>SUM(L55:L57)</f>
        <v>450</v>
      </c>
      <c r="M58" s="10">
        <f>SUM(M55:M57)</f>
        <v>240</v>
      </c>
      <c r="N58" s="21">
        <f t="shared" si="19"/>
        <v>210</v>
      </c>
      <c r="O58" s="20" t="s">
        <v>137</v>
      </c>
      <c r="P58" s="20"/>
      <c r="Q58" s="55"/>
      <c r="R58" s="55" t="s">
        <v>109</v>
      </c>
      <c r="S58" s="97"/>
      <c r="T58" s="100"/>
      <c r="U58" s="89"/>
      <c r="V58" s="64" t="s">
        <v>39</v>
      </c>
      <c r="W58" s="1"/>
    </row>
    <row r="59" spans="1:22" s="78" customFormat="1" ht="12.75">
      <c r="A59" s="39" t="s">
        <v>74</v>
      </c>
      <c r="B59" s="43"/>
      <c r="C59" s="43"/>
      <c r="D59" s="43"/>
      <c r="E59" s="28"/>
      <c r="F59" s="54">
        <f>F40+F41+F47+F51+F58</f>
        <v>1905</v>
      </c>
      <c r="G59" s="54">
        <f aca="true" t="shared" si="20" ref="G59:N59">G40+G41+G47+G51+G58</f>
        <v>580</v>
      </c>
      <c r="H59" s="54">
        <f t="shared" si="20"/>
        <v>1325</v>
      </c>
      <c r="I59" s="54">
        <f t="shared" si="20"/>
        <v>5150</v>
      </c>
      <c r="J59" s="54">
        <f t="shared" si="20"/>
        <v>1180</v>
      </c>
      <c r="K59" s="54">
        <f t="shared" si="20"/>
        <v>3970</v>
      </c>
      <c r="L59" s="54">
        <f t="shared" si="20"/>
        <v>6730</v>
      </c>
      <c r="M59" s="54">
        <f t="shared" si="20"/>
        <v>1540</v>
      </c>
      <c r="N59" s="54">
        <f t="shared" si="20"/>
        <v>5190</v>
      </c>
      <c r="O59" s="75"/>
      <c r="P59" s="75"/>
      <c r="Q59" s="76"/>
      <c r="R59" s="76"/>
      <c r="S59" s="98"/>
      <c r="T59" s="103"/>
      <c r="U59" s="92"/>
      <c r="V59" s="77"/>
    </row>
    <row r="60" spans="1:22" ht="12.75">
      <c r="A60" s="40" t="s">
        <v>2</v>
      </c>
      <c r="B60" s="8"/>
      <c r="C60" s="8"/>
      <c r="D60" s="8"/>
      <c r="E60" s="10"/>
      <c r="F60" s="10"/>
      <c r="G60" s="10"/>
      <c r="H60" s="27"/>
      <c r="I60" s="10"/>
      <c r="J60" s="10"/>
      <c r="K60" s="27"/>
      <c r="L60" s="10"/>
      <c r="M60" s="10"/>
      <c r="N60" s="21"/>
      <c r="O60" s="20"/>
      <c r="P60" s="20"/>
      <c r="Q60" s="55"/>
      <c r="R60" s="55"/>
      <c r="S60" s="97"/>
      <c r="T60" s="100"/>
      <c r="U60" s="89"/>
      <c r="V60" s="64"/>
    </row>
    <row r="61" spans="1:22" s="22" customFormat="1" ht="12.75" customHeight="1" hidden="1">
      <c r="A61" s="118" t="s">
        <v>71</v>
      </c>
      <c r="B61" s="25"/>
      <c r="C61" s="48" t="s">
        <v>11</v>
      </c>
      <c r="D61" s="49">
        <v>0</v>
      </c>
      <c r="E61" s="23">
        <v>0</v>
      </c>
      <c r="F61" s="23">
        <v>0</v>
      </c>
      <c r="G61" s="23">
        <v>-20</v>
      </c>
      <c r="H61" s="23">
        <f aca="true" t="shared" si="21" ref="H61:H70">F61-G61</f>
        <v>20</v>
      </c>
      <c r="I61" s="23">
        <v>0</v>
      </c>
      <c r="J61" s="23">
        <v>-20</v>
      </c>
      <c r="K61" s="23">
        <f>I61-J61</f>
        <v>20</v>
      </c>
      <c r="L61" s="23">
        <v>0</v>
      </c>
      <c r="M61" s="23">
        <v>-20</v>
      </c>
      <c r="N61" s="21">
        <f>L61-M61</f>
        <v>20</v>
      </c>
      <c r="O61" s="24"/>
      <c r="P61" s="24"/>
      <c r="Q61" s="53"/>
      <c r="R61" s="53"/>
      <c r="S61" s="96"/>
      <c r="T61" s="102"/>
      <c r="U61" s="91"/>
      <c r="V61" s="116" t="s">
        <v>39</v>
      </c>
    </row>
    <row r="62" spans="1:22" s="22" customFormat="1" ht="12.75" customHeight="1" hidden="1">
      <c r="A62" s="125"/>
      <c r="B62" s="25"/>
      <c r="C62" s="25" t="s">
        <v>12</v>
      </c>
      <c r="D62" s="23">
        <v>0</v>
      </c>
      <c r="E62" s="23">
        <v>980</v>
      </c>
      <c r="F62" s="23">
        <v>0</v>
      </c>
      <c r="G62" s="23">
        <v>-250</v>
      </c>
      <c r="H62" s="23">
        <f t="shared" si="21"/>
        <v>250</v>
      </c>
      <c r="I62" s="23">
        <v>0</v>
      </c>
      <c r="J62" s="23">
        <v>-250</v>
      </c>
      <c r="K62" s="23">
        <f>I62-J62</f>
        <v>250</v>
      </c>
      <c r="L62" s="23">
        <v>0</v>
      </c>
      <c r="M62" s="23">
        <v>-250</v>
      </c>
      <c r="N62" s="21">
        <f>L62-M62</f>
        <v>250</v>
      </c>
      <c r="O62" s="24"/>
      <c r="P62" s="24"/>
      <c r="Q62" s="53"/>
      <c r="R62" s="53" t="s">
        <v>58</v>
      </c>
      <c r="S62" s="96"/>
      <c r="T62" s="102"/>
      <c r="U62" s="91"/>
      <c r="V62" s="116"/>
    </row>
    <row r="63" spans="1:22" ht="25.5">
      <c r="A63" s="20" t="s">
        <v>83</v>
      </c>
      <c r="B63" s="8"/>
      <c r="C63" s="8"/>
      <c r="D63" s="10"/>
      <c r="E63" s="10">
        <f>SUM(E61:E62)</f>
        <v>980</v>
      </c>
      <c r="F63" s="10">
        <f>SUM(F61:F62)</f>
        <v>0</v>
      </c>
      <c r="G63" s="10">
        <f>SUM(G61:G62)</f>
        <v>-270</v>
      </c>
      <c r="H63" s="27">
        <f t="shared" si="21"/>
        <v>270</v>
      </c>
      <c r="I63" s="10">
        <f>SUM(I61:I62)</f>
        <v>0</v>
      </c>
      <c r="J63" s="10">
        <f>SUM(J61:J62)</f>
        <v>-270</v>
      </c>
      <c r="K63" s="27">
        <f>I63-J63</f>
        <v>270</v>
      </c>
      <c r="L63" s="10">
        <f>SUM(L61:L62)</f>
        <v>0</v>
      </c>
      <c r="M63" s="10">
        <f>SUM(M61:M62)</f>
        <v>-270</v>
      </c>
      <c r="N63" s="21">
        <f>L63-M63</f>
        <v>270</v>
      </c>
      <c r="O63" s="20"/>
      <c r="P63" s="20"/>
      <c r="Q63" s="55"/>
      <c r="R63" s="55" t="s">
        <v>109</v>
      </c>
      <c r="S63" s="97"/>
      <c r="T63" s="100"/>
      <c r="U63" s="89"/>
      <c r="V63" s="64" t="s">
        <v>39</v>
      </c>
    </row>
    <row r="64" spans="1:22" s="22" customFormat="1" ht="12.75" customHeight="1" hidden="1">
      <c r="A64" s="118" t="s">
        <v>48</v>
      </c>
      <c r="B64" s="25"/>
      <c r="C64" s="25" t="s">
        <v>1</v>
      </c>
      <c r="D64" s="25"/>
      <c r="E64" s="23">
        <v>0</v>
      </c>
      <c r="F64" s="23">
        <v>0</v>
      </c>
      <c r="G64" s="23">
        <v>0</v>
      </c>
      <c r="H64" s="23">
        <f t="shared" si="21"/>
        <v>0</v>
      </c>
      <c r="I64" s="23">
        <v>0</v>
      </c>
      <c r="J64" s="23">
        <v>-30</v>
      </c>
      <c r="K64" s="23">
        <f>I64-J64</f>
        <v>30</v>
      </c>
      <c r="L64" s="23">
        <v>0</v>
      </c>
      <c r="M64" s="23">
        <v>-30</v>
      </c>
      <c r="N64" s="21">
        <f>L64-M64</f>
        <v>30</v>
      </c>
      <c r="O64" s="24"/>
      <c r="P64" s="24"/>
      <c r="Q64" s="53"/>
      <c r="R64" s="53"/>
      <c r="S64" s="96"/>
      <c r="T64" s="102"/>
      <c r="U64" s="91"/>
      <c r="V64" s="116" t="s">
        <v>39</v>
      </c>
    </row>
    <row r="65" spans="1:22" s="22" customFormat="1" ht="12.75" customHeight="1" hidden="1">
      <c r="A65" s="125"/>
      <c r="B65" s="25"/>
      <c r="C65" s="25" t="s">
        <v>13</v>
      </c>
      <c r="D65" s="25"/>
      <c r="E65" s="23">
        <v>0</v>
      </c>
      <c r="F65" s="23">
        <v>0</v>
      </c>
      <c r="G65" s="23">
        <v>0</v>
      </c>
      <c r="H65" s="23">
        <f t="shared" si="21"/>
        <v>0</v>
      </c>
      <c r="I65" s="23">
        <v>0</v>
      </c>
      <c r="J65" s="23">
        <v>-20</v>
      </c>
      <c r="K65" s="23">
        <f>I65-J65</f>
        <v>20</v>
      </c>
      <c r="L65" s="23">
        <v>0</v>
      </c>
      <c r="M65" s="23">
        <v>-20</v>
      </c>
      <c r="N65" s="21">
        <f>L65-M65</f>
        <v>20</v>
      </c>
      <c r="O65" s="24"/>
      <c r="P65" s="24"/>
      <c r="Q65" s="53"/>
      <c r="R65" s="53"/>
      <c r="S65" s="96"/>
      <c r="T65" s="102"/>
      <c r="U65" s="91"/>
      <c r="V65" s="116"/>
    </row>
    <row r="66" spans="1:22" s="22" customFormat="1" ht="12.75" customHeight="1" hidden="1">
      <c r="A66" s="125"/>
      <c r="B66" s="25"/>
      <c r="C66" s="25" t="s">
        <v>14</v>
      </c>
      <c r="D66" s="25"/>
      <c r="E66" s="23">
        <v>0</v>
      </c>
      <c r="F66" s="23">
        <v>0</v>
      </c>
      <c r="G66" s="23">
        <v>0</v>
      </c>
      <c r="H66" s="23">
        <f t="shared" si="21"/>
        <v>0</v>
      </c>
      <c r="I66" s="23">
        <v>0</v>
      </c>
      <c r="J66" s="23" t="s">
        <v>38</v>
      </c>
      <c r="K66" s="23">
        <v>0</v>
      </c>
      <c r="L66" s="23">
        <v>0</v>
      </c>
      <c r="M66" s="23" t="s">
        <v>38</v>
      </c>
      <c r="N66" s="21">
        <v>0</v>
      </c>
      <c r="O66" s="24"/>
      <c r="P66" s="24"/>
      <c r="Q66" s="53"/>
      <c r="R66" s="53"/>
      <c r="S66" s="96"/>
      <c r="T66" s="102"/>
      <c r="U66" s="91"/>
      <c r="V66" s="116"/>
    </row>
    <row r="67" spans="1:22" ht="51">
      <c r="A67" s="20" t="s">
        <v>112</v>
      </c>
      <c r="B67" s="8"/>
      <c r="C67" s="8"/>
      <c r="D67" s="8"/>
      <c r="E67" s="10"/>
      <c r="F67" s="10">
        <f>SUM(F64:F66)</f>
        <v>0</v>
      </c>
      <c r="G67" s="10">
        <f>SUM(G64:G66)</f>
        <v>0</v>
      </c>
      <c r="H67" s="27">
        <f t="shared" si="21"/>
        <v>0</v>
      </c>
      <c r="I67" s="10">
        <f>SUM(I64:I66)</f>
        <v>0</v>
      </c>
      <c r="J67" s="10">
        <f>SUM(J64:J66)</f>
        <v>-50</v>
      </c>
      <c r="K67" s="27">
        <f>I67-J67</f>
        <v>50</v>
      </c>
      <c r="L67" s="10">
        <f>SUM(L64:L66)</f>
        <v>0</v>
      </c>
      <c r="M67" s="10">
        <f>SUM(M64:M66)</f>
        <v>-50</v>
      </c>
      <c r="N67" s="21">
        <f>L67-M67</f>
        <v>50</v>
      </c>
      <c r="O67" s="20"/>
      <c r="P67" s="20"/>
      <c r="Q67" s="55"/>
      <c r="R67" s="55" t="s">
        <v>109</v>
      </c>
      <c r="S67" s="97"/>
      <c r="T67" s="89" t="s">
        <v>132</v>
      </c>
      <c r="U67" s="89"/>
      <c r="V67" s="64" t="s">
        <v>39</v>
      </c>
    </row>
    <row r="68" spans="1:22" s="22" customFormat="1" ht="25.5" hidden="1">
      <c r="A68" s="24" t="s">
        <v>101</v>
      </c>
      <c r="B68" s="25" t="s">
        <v>0</v>
      </c>
      <c r="C68" s="25"/>
      <c r="D68" s="25">
        <v>150</v>
      </c>
      <c r="E68" s="23"/>
      <c r="F68" s="23">
        <v>500</v>
      </c>
      <c r="G68" s="23"/>
      <c r="H68" s="23">
        <f t="shared" si="21"/>
        <v>500</v>
      </c>
      <c r="I68" s="23">
        <v>750</v>
      </c>
      <c r="J68" s="23"/>
      <c r="K68" s="23">
        <f>I68-J68</f>
        <v>750</v>
      </c>
      <c r="L68" s="23">
        <v>750</v>
      </c>
      <c r="M68" s="23"/>
      <c r="N68" s="21">
        <f>L68-M68</f>
        <v>750</v>
      </c>
      <c r="O68" s="24"/>
      <c r="P68" s="24"/>
      <c r="Q68" s="53"/>
      <c r="R68" s="53"/>
      <c r="S68" s="96"/>
      <c r="T68" s="102"/>
      <c r="U68" s="91"/>
      <c r="V68" s="63"/>
    </row>
    <row r="69" spans="1:22" s="22" customFormat="1" ht="25.5" hidden="1">
      <c r="A69" s="24" t="s">
        <v>101</v>
      </c>
      <c r="B69" s="25"/>
      <c r="C69" s="25" t="s">
        <v>1</v>
      </c>
      <c r="D69" s="25"/>
      <c r="E69" s="23"/>
      <c r="F69" s="23"/>
      <c r="G69" s="23">
        <v>50</v>
      </c>
      <c r="H69" s="23">
        <f t="shared" si="21"/>
        <v>-50</v>
      </c>
      <c r="I69" s="23"/>
      <c r="J69" s="23">
        <v>50</v>
      </c>
      <c r="K69" s="23">
        <f>I69-J69</f>
        <v>-50</v>
      </c>
      <c r="L69" s="23"/>
      <c r="M69" s="23">
        <v>50</v>
      </c>
      <c r="N69" s="21">
        <f>L69-M69</f>
        <v>-50</v>
      </c>
      <c r="O69" s="24"/>
      <c r="P69" s="24"/>
      <c r="Q69" s="53"/>
      <c r="R69" s="53"/>
      <c r="S69" s="96"/>
      <c r="T69" s="102"/>
      <c r="U69" s="91"/>
      <c r="V69" s="63"/>
    </row>
    <row r="70" spans="1:22" s="22" customFormat="1" ht="25.5" hidden="1">
      <c r="A70" s="24" t="s">
        <v>101</v>
      </c>
      <c r="B70" s="25"/>
      <c r="C70" s="25" t="s">
        <v>102</v>
      </c>
      <c r="D70" s="25"/>
      <c r="E70" s="23"/>
      <c r="F70" s="23"/>
      <c r="G70" s="23">
        <v>10</v>
      </c>
      <c r="H70" s="23">
        <f t="shared" si="21"/>
        <v>-10</v>
      </c>
      <c r="I70" s="23"/>
      <c r="J70" s="23">
        <v>10</v>
      </c>
      <c r="K70" s="23">
        <f>I70-J70</f>
        <v>-10</v>
      </c>
      <c r="L70" s="23"/>
      <c r="M70" s="23">
        <v>10</v>
      </c>
      <c r="N70" s="21">
        <f>L70-M70</f>
        <v>-10</v>
      </c>
      <c r="O70" s="24"/>
      <c r="P70" s="24"/>
      <c r="Q70" s="53"/>
      <c r="R70" s="53"/>
      <c r="S70" s="96"/>
      <c r="T70" s="102"/>
      <c r="U70" s="91"/>
      <c r="V70" s="63"/>
    </row>
    <row r="71" spans="1:23" ht="25.5">
      <c r="A71" s="20" t="s">
        <v>101</v>
      </c>
      <c r="B71" s="8" t="s">
        <v>0</v>
      </c>
      <c r="C71" s="8"/>
      <c r="D71" s="10">
        <f aca="true" t="shared" si="22" ref="D71:N71">SUM(D68:D70)</f>
        <v>150</v>
      </c>
      <c r="E71" s="10">
        <f t="shared" si="22"/>
        <v>0</v>
      </c>
      <c r="F71" s="10">
        <f t="shared" si="22"/>
        <v>500</v>
      </c>
      <c r="G71" s="10">
        <f t="shared" si="22"/>
        <v>60</v>
      </c>
      <c r="H71" s="10">
        <f t="shared" si="22"/>
        <v>440</v>
      </c>
      <c r="I71" s="10">
        <f t="shared" si="22"/>
        <v>750</v>
      </c>
      <c r="J71" s="10">
        <f t="shared" si="22"/>
        <v>60</v>
      </c>
      <c r="K71" s="10">
        <f t="shared" si="22"/>
        <v>690</v>
      </c>
      <c r="L71" s="10">
        <f t="shared" si="22"/>
        <v>750</v>
      </c>
      <c r="M71" s="10">
        <f t="shared" si="22"/>
        <v>60</v>
      </c>
      <c r="N71" s="21">
        <f t="shared" si="22"/>
        <v>690</v>
      </c>
      <c r="O71" s="20"/>
      <c r="P71" s="20"/>
      <c r="Q71" s="55"/>
      <c r="R71" s="55" t="s">
        <v>109</v>
      </c>
      <c r="S71" s="97"/>
      <c r="T71" s="89" t="s">
        <v>106</v>
      </c>
      <c r="U71" s="89"/>
      <c r="V71" s="64"/>
      <c r="W71" s="1"/>
    </row>
    <row r="72" spans="1:22" ht="38.25">
      <c r="A72" s="31" t="s">
        <v>113</v>
      </c>
      <c r="B72" s="8"/>
      <c r="C72" s="46" t="s">
        <v>15</v>
      </c>
      <c r="D72" s="46"/>
      <c r="E72" s="10">
        <v>450</v>
      </c>
      <c r="F72" s="10">
        <v>0</v>
      </c>
      <c r="G72" s="10">
        <v>-10</v>
      </c>
      <c r="H72" s="27">
        <f>F72-G72</f>
        <v>10</v>
      </c>
      <c r="I72" s="10">
        <v>0</v>
      </c>
      <c r="J72" s="10">
        <v>-30</v>
      </c>
      <c r="K72" s="27">
        <f>I72-J72</f>
        <v>30</v>
      </c>
      <c r="L72" s="10">
        <v>0</v>
      </c>
      <c r="M72" s="10">
        <v>-50</v>
      </c>
      <c r="N72" s="21">
        <f>L72-M72</f>
        <v>50</v>
      </c>
      <c r="O72" s="20"/>
      <c r="P72" s="20"/>
      <c r="Q72" s="55"/>
      <c r="R72" s="55" t="s">
        <v>109</v>
      </c>
      <c r="S72" s="97"/>
      <c r="T72" s="100"/>
      <c r="U72" s="89"/>
      <c r="V72" s="64" t="s">
        <v>39</v>
      </c>
    </row>
    <row r="73" spans="1:22" ht="28.5" customHeight="1">
      <c r="A73" s="31" t="s">
        <v>133</v>
      </c>
      <c r="B73" s="8"/>
      <c r="C73" s="8" t="s">
        <v>7</v>
      </c>
      <c r="D73" s="8"/>
      <c r="E73" s="10"/>
      <c r="F73" s="10">
        <v>0</v>
      </c>
      <c r="G73" s="10">
        <v>0</v>
      </c>
      <c r="H73" s="27">
        <f>F73-G73</f>
        <v>0</v>
      </c>
      <c r="I73" s="10">
        <v>0</v>
      </c>
      <c r="J73" s="10">
        <v>0</v>
      </c>
      <c r="K73" s="27">
        <f>I73-J73</f>
        <v>0</v>
      </c>
      <c r="L73" s="10">
        <v>0</v>
      </c>
      <c r="M73" s="10">
        <v>-400</v>
      </c>
      <c r="N73" s="21">
        <f>L73-M73</f>
        <v>400</v>
      </c>
      <c r="O73" s="20"/>
      <c r="P73" s="20"/>
      <c r="Q73" s="55"/>
      <c r="R73" s="55" t="s">
        <v>109</v>
      </c>
      <c r="S73" s="97"/>
      <c r="T73" s="89" t="s">
        <v>126</v>
      </c>
      <c r="U73" s="89"/>
      <c r="V73" s="64" t="s">
        <v>39</v>
      </c>
    </row>
    <row r="74" spans="1:22" ht="38.25">
      <c r="A74" s="31" t="s">
        <v>114</v>
      </c>
      <c r="B74" s="8"/>
      <c r="C74" s="8" t="s">
        <v>7</v>
      </c>
      <c r="D74" s="8"/>
      <c r="E74" s="10"/>
      <c r="F74" s="10">
        <v>0</v>
      </c>
      <c r="G74" s="10">
        <v>0</v>
      </c>
      <c r="H74" s="27">
        <f>F74-G74</f>
        <v>0</v>
      </c>
      <c r="I74" s="10">
        <v>0</v>
      </c>
      <c r="J74" s="10">
        <v>-650</v>
      </c>
      <c r="K74" s="27">
        <f>I74-J74</f>
        <v>650</v>
      </c>
      <c r="L74" s="10">
        <v>0</v>
      </c>
      <c r="M74" s="10">
        <v>-650</v>
      </c>
      <c r="N74" s="21">
        <f>L74-M74</f>
        <v>650</v>
      </c>
      <c r="O74" s="20" t="s">
        <v>120</v>
      </c>
      <c r="P74" s="20"/>
      <c r="Q74" s="55"/>
      <c r="R74" s="55" t="s">
        <v>109</v>
      </c>
      <c r="S74" s="97"/>
      <c r="T74" s="89" t="s">
        <v>127</v>
      </c>
      <c r="U74" s="89"/>
      <c r="V74" s="64" t="s">
        <v>39</v>
      </c>
    </row>
    <row r="75" spans="1:22" s="22" customFormat="1" ht="25.5" hidden="1">
      <c r="A75" s="70" t="s">
        <v>92</v>
      </c>
      <c r="B75" s="68"/>
      <c r="C75" s="67" t="s">
        <v>93</v>
      </c>
      <c r="D75" s="69"/>
      <c r="E75" s="23">
        <v>100</v>
      </c>
      <c r="F75" s="23"/>
      <c r="G75" s="23">
        <v>-100</v>
      </c>
      <c r="H75" s="23">
        <f>F75-G75</f>
        <v>100</v>
      </c>
      <c r="I75" s="23"/>
      <c r="J75" s="23">
        <v>-100</v>
      </c>
      <c r="K75" s="23">
        <f>I75-J75</f>
        <v>100</v>
      </c>
      <c r="L75" s="23"/>
      <c r="M75" s="23">
        <v>-100</v>
      </c>
      <c r="N75" s="21">
        <f>L75-M75</f>
        <v>100</v>
      </c>
      <c r="O75" s="42"/>
      <c r="P75" s="42"/>
      <c r="Q75" s="53"/>
      <c r="R75" s="53"/>
      <c r="S75" s="96"/>
      <c r="T75" s="102"/>
      <c r="U75" s="91"/>
      <c r="V75" s="63"/>
    </row>
    <row r="76" spans="1:22" s="22" customFormat="1" ht="25.5" hidden="1">
      <c r="A76" s="70" t="s">
        <v>92</v>
      </c>
      <c r="B76" s="68"/>
      <c r="C76" s="67" t="s">
        <v>94</v>
      </c>
      <c r="D76" s="69"/>
      <c r="E76" s="23">
        <v>20</v>
      </c>
      <c r="F76" s="23"/>
      <c r="G76" s="23">
        <v>-20</v>
      </c>
      <c r="H76" s="23">
        <f>F76-G76</f>
        <v>20</v>
      </c>
      <c r="I76" s="23"/>
      <c r="J76" s="23">
        <v>-20</v>
      </c>
      <c r="K76" s="23">
        <f>I76-J76</f>
        <v>20</v>
      </c>
      <c r="L76" s="23"/>
      <c r="M76" s="23">
        <v>-20</v>
      </c>
      <c r="N76" s="21">
        <f>L76-M76</f>
        <v>20</v>
      </c>
      <c r="O76" s="42"/>
      <c r="P76" s="42"/>
      <c r="Q76" s="53"/>
      <c r="R76" s="53"/>
      <c r="S76" s="96"/>
      <c r="T76" s="102"/>
      <c r="U76" s="91"/>
      <c r="V76" s="63"/>
    </row>
    <row r="77" spans="1:22" s="78" customFormat="1" ht="12.75">
      <c r="A77" s="39" t="s">
        <v>28</v>
      </c>
      <c r="B77" s="43"/>
      <c r="C77" s="43"/>
      <c r="D77" s="43"/>
      <c r="E77" s="28"/>
      <c r="F77" s="54">
        <f>F63+F67+F71+F72+F73+F74</f>
        <v>500</v>
      </c>
      <c r="G77" s="54">
        <f aca="true" t="shared" si="23" ref="G77:N77">G63+G67+G71+G72+G73+G74</f>
        <v>-220</v>
      </c>
      <c r="H77" s="54">
        <f t="shared" si="23"/>
        <v>720</v>
      </c>
      <c r="I77" s="54">
        <f t="shared" si="23"/>
        <v>750</v>
      </c>
      <c r="J77" s="54">
        <f t="shared" si="23"/>
        <v>-940</v>
      </c>
      <c r="K77" s="54">
        <f t="shared" si="23"/>
        <v>1690</v>
      </c>
      <c r="L77" s="54">
        <f t="shared" si="23"/>
        <v>750</v>
      </c>
      <c r="M77" s="54">
        <f t="shared" si="23"/>
        <v>-1360</v>
      </c>
      <c r="N77" s="54">
        <f t="shared" si="23"/>
        <v>2110</v>
      </c>
      <c r="O77" s="75"/>
      <c r="P77" s="75"/>
      <c r="Q77" s="76"/>
      <c r="R77" s="76"/>
      <c r="S77" s="98"/>
      <c r="T77" s="103"/>
      <c r="U77" s="92"/>
      <c r="V77" s="77"/>
    </row>
    <row r="78" spans="1:22" ht="12.75">
      <c r="A78" s="40" t="s">
        <v>49</v>
      </c>
      <c r="B78" s="8"/>
      <c r="C78" s="8"/>
      <c r="D78" s="8"/>
      <c r="E78" s="10"/>
      <c r="F78" s="10"/>
      <c r="G78" s="10"/>
      <c r="H78" s="27"/>
      <c r="I78" s="10"/>
      <c r="J78" s="10"/>
      <c r="K78" s="27"/>
      <c r="L78" s="10"/>
      <c r="M78" s="10"/>
      <c r="N78" s="21"/>
      <c r="O78" s="20"/>
      <c r="P78" s="20"/>
      <c r="Q78" s="55"/>
      <c r="R78" s="55"/>
      <c r="S78" s="97"/>
      <c r="T78" s="100"/>
      <c r="U78" s="89"/>
      <c r="V78" s="64"/>
    </row>
    <row r="79" spans="1:22" ht="38.25">
      <c r="A79" s="20" t="s">
        <v>50</v>
      </c>
      <c r="B79" s="8" t="s">
        <v>51</v>
      </c>
      <c r="C79" s="32"/>
      <c r="D79" s="32"/>
      <c r="E79" s="10"/>
      <c r="F79" s="10">
        <v>20</v>
      </c>
      <c r="G79" s="10">
        <v>0</v>
      </c>
      <c r="H79" s="27">
        <f>F79-G79</f>
        <v>20</v>
      </c>
      <c r="I79" s="10">
        <v>20</v>
      </c>
      <c r="J79" s="10">
        <v>0</v>
      </c>
      <c r="K79" s="27">
        <f>I79-J79</f>
        <v>20</v>
      </c>
      <c r="L79" s="10">
        <v>20</v>
      </c>
      <c r="M79" s="10">
        <v>0</v>
      </c>
      <c r="N79" s="21">
        <f>L79-M79</f>
        <v>20</v>
      </c>
      <c r="O79" s="20"/>
      <c r="P79" s="20"/>
      <c r="Q79" s="55"/>
      <c r="R79" s="55" t="s">
        <v>109</v>
      </c>
      <c r="S79" s="97"/>
      <c r="T79" s="100"/>
      <c r="U79" s="89" t="s">
        <v>128</v>
      </c>
      <c r="V79" s="64" t="s">
        <v>55</v>
      </c>
    </row>
    <row r="80" spans="1:22" ht="12.75">
      <c r="A80" s="20" t="s">
        <v>53</v>
      </c>
      <c r="B80" s="8"/>
      <c r="C80" s="8" t="s">
        <v>54</v>
      </c>
      <c r="D80" s="8"/>
      <c r="E80" s="10"/>
      <c r="F80" s="10">
        <v>0</v>
      </c>
      <c r="G80" s="10">
        <v>-200</v>
      </c>
      <c r="H80" s="27">
        <f>F80-G80</f>
        <v>200</v>
      </c>
      <c r="I80" s="10">
        <v>0</v>
      </c>
      <c r="J80" s="10">
        <v>-400</v>
      </c>
      <c r="K80" s="27">
        <f>I80-J80</f>
        <v>400</v>
      </c>
      <c r="L80" s="10">
        <v>0</v>
      </c>
      <c r="M80" s="10">
        <v>-400</v>
      </c>
      <c r="N80" s="21">
        <f>L80-M80</f>
        <v>400</v>
      </c>
      <c r="O80" s="20" t="s">
        <v>140</v>
      </c>
      <c r="P80" s="20"/>
      <c r="Q80" s="55"/>
      <c r="R80" s="55" t="s">
        <v>109</v>
      </c>
      <c r="S80" s="97"/>
      <c r="T80" s="100"/>
      <c r="U80" s="93"/>
      <c r="V80" s="64" t="s">
        <v>55</v>
      </c>
    </row>
    <row r="81" spans="1:22" ht="38.25">
      <c r="A81" s="20" t="s">
        <v>129</v>
      </c>
      <c r="B81" s="8"/>
      <c r="C81" s="8" t="s">
        <v>52</v>
      </c>
      <c r="D81" s="8"/>
      <c r="E81" s="10"/>
      <c r="F81" s="10">
        <v>0</v>
      </c>
      <c r="G81" s="10">
        <v>0</v>
      </c>
      <c r="H81" s="27">
        <f>F81-G81</f>
        <v>0</v>
      </c>
      <c r="I81" s="10">
        <v>0</v>
      </c>
      <c r="J81" s="10">
        <v>0</v>
      </c>
      <c r="K81" s="27">
        <f>I81-J81</f>
        <v>0</v>
      </c>
      <c r="L81" s="10">
        <v>0</v>
      </c>
      <c r="M81" s="10">
        <v>0</v>
      </c>
      <c r="N81" s="21">
        <f>L81-M81</f>
        <v>0</v>
      </c>
      <c r="O81" s="20"/>
      <c r="P81" s="20"/>
      <c r="Q81" s="55"/>
      <c r="R81" s="55" t="s">
        <v>109</v>
      </c>
      <c r="S81" s="97"/>
      <c r="T81" s="89"/>
      <c r="U81" s="89"/>
      <c r="V81" s="64" t="s">
        <v>55</v>
      </c>
    </row>
    <row r="82" spans="1:22" ht="53.25" customHeight="1">
      <c r="A82" s="107" t="s">
        <v>138</v>
      </c>
      <c r="B82" s="8"/>
      <c r="C82" s="8"/>
      <c r="D82" s="8"/>
      <c r="E82" s="10"/>
      <c r="F82" s="10">
        <v>0</v>
      </c>
      <c r="G82" s="10">
        <v>-22</v>
      </c>
      <c r="H82" s="27">
        <f>F82-G82</f>
        <v>22</v>
      </c>
      <c r="I82" s="10">
        <v>0</v>
      </c>
      <c r="J82" s="10">
        <v>-44</v>
      </c>
      <c r="K82" s="27">
        <f>I82-J82</f>
        <v>44</v>
      </c>
      <c r="L82" s="10">
        <v>0</v>
      </c>
      <c r="M82" s="10">
        <v>-44</v>
      </c>
      <c r="N82" s="21">
        <f>L82-M82</f>
        <v>44</v>
      </c>
      <c r="O82" s="20"/>
      <c r="P82" s="20"/>
      <c r="Q82" s="55"/>
      <c r="R82" s="55" t="s">
        <v>109</v>
      </c>
      <c r="S82" s="97"/>
      <c r="T82" s="89"/>
      <c r="U82" s="89"/>
      <c r="V82" s="64"/>
    </row>
    <row r="83" spans="1:22" ht="54" customHeight="1">
      <c r="A83" s="108" t="s">
        <v>139</v>
      </c>
      <c r="B83" s="8"/>
      <c r="C83" s="8"/>
      <c r="D83" s="8"/>
      <c r="E83" s="10"/>
      <c r="F83" s="10">
        <v>0</v>
      </c>
      <c r="G83" s="10">
        <v>-27</v>
      </c>
      <c r="H83" s="27">
        <f>F83-G83</f>
        <v>27</v>
      </c>
      <c r="I83" s="10">
        <v>0</v>
      </c>
      <c r="J83" s="10">
        <v>-55</v>
      </c>
      <c r="K83" s="27">
        <f>I83-J83</f>
        <v>55</v>
      </c>
      <c r="L83" s="10">
        <v>0</v>
      </c>
      <c r="M83" s="10">
        <v>-55</v>
      </c>
      <c r="N83" s="21">
        <f>L83-M83</f>
        <v>55</v>
      </c>
      <c r="O83" s="20"/>
      <c r="P83" s="20"/>
      <c r="Q83" s="55"/>
      <c r="R83" s="55" t="s">
        <v>109</v>
      </c>
      <c r="S83" s="97"/>
      <c r="T83" s="89"/>
      <c r="U83" s="89"/>
      <c r="V83" s="64"/>
    </row>
    <row r="84" spans="1:22" s="78" customFormat="1" ht="12.75">
      <c r="A84" s="39" t="s">
        <v>56</v>
      </c>
      <c r="B84" s="43"/>
      <c r="C84" s="43"/>
      <c r="D84" s="43"/>
      <c r="E84" s="28"/>
      <c r="F84" s="54">
        <f>F79+F80+F81+F82+F83</f>
        <v>20</v>
      </c>
      <c r="G84" s="54">
        <f aca="true" t="shared" si="24" ref="G84:N84">G79+G80+G81+G82+G83</f>
        <v>-249</v>
      </c>
      <c r="H84" s="54">
        <f t="shared" si="24"/>
        <v>269</v>
      </c>
      <c r="I84" s="54">
        <f t="shared" si="24"/>
        <v>20</v>
      </c>
      <c r="J84" s="54">
        <f t="shared" si="24"/>
        <v>-499</v>
      </c>
      <c r="K84" s="54">
        <f t="shared" si="24"/>
        <v>519</v>
      </c>
      <c r="L84" s="54">
        <f t="shared" si="24"/>
        <v>20</v>
      </c>
      <c r="M84" s="54">
        <f t="shared" si="24"/>
        <v>-499</v>
      </c>
      <c r="N84" s="54">
        <f t="shared" si="24"/>
        <v>519</v>
      </c>
      <c r="O84" s="75"/>
      <c r="P84" s="75"/>
      <c r="Q84" s="76"/>
      <c r="R84" s="76"/>
      <c r="S84" s="98"/>
      <c r="T84" s="103"/>
      <c r="U84" s="92"/>
      <c r="V84" s="77"/>
    </row>
    <row r="85" spans="1:22" ht="12.75">
      <c r="A85" s="40" t="s">
        <v>22</v>
      </c>
      <c r="B85" s="50"/>
      <c r="C85" s="50"/>
      <c r="D85" s="50"/>
      <c r="E85" s="10"/>
      <c r="F85" s="10"/>
      <c r="G85" s="10"/>
      <c r="H85" s="27"/>
      <c r="I85" s="10"/>
      <c r="J85" s="10"/>
      <c r="K85" s="27"/>
      <c r="L85" s="10"/>
      <c r="M85" s="10"/>
      <c r="N85" s="21"/>
      <c r="O85" s="30"/>
      <c r="P85" s="30"/>
      <c r="Q85" s="55"/>
      <c r="R85" s="55"/>
      <c r="S85" s="97"/>
      <c r="T85" s="100"/>
      <c r="U85" s="89"/>
      <c r="V85" s="64"/>
    </row>
    <row r="86" spans="1:22" s="22" customFormat="1" ht="12.75" customHeight="1" hidden="1">
      <c r="A86" s="118" t="s">
        <v>45</v>
      </c>
      <c r="B86" s="25"/>
      <c r="C86" s="25" t="s">
        <v>30</v>
      </c>
      <c r="D86" s="25"/>
      <c r="E86" s="23">
        <v>45</v>
      </c>
      <c r="F86" s="23">
        <v>0</v>
      </c>
      <c r="G86" s="23">
        <v>-3.8</v>
      </c>
      <c r="H86" s="23">
        <f aca="true" t="shared" si="25" ref="H86:H93">F86-G86</f>
        <v>3.8</v>
      </c>
      <c r="I86" s="23">
        <v>0</v>
      </c>
      <c r="J86" s="23">
        <v>-3.8</v>
      </c>
      <c r="K86" s="23">
        <f aca="true" t="shared" si="26" ref="K86:K93">I86-J86</f>
        <v>3.8</v>
      </c>
      <c r="L86" s="23">
        <v>0</v>
      </c>
      <c r="M86" s="23">
        <v>-3.8</v>
      </c>
      <c r="N86" s="21">
        <f aca="true" t="shared" si="27" ref="N86:N93">L86-M86</f>
        <v>3.8</v>
      </c>
      <c r="O86" s="24"/>
      <c r="P86" s="24"/>
      <c r="Q86" s="53"/>
      <c r="R86" s="53"/>
      <c r="S86" s="96"/>
      <c r="T86" s="102"/>
      <c r="U86" s="91"/>
      <c r="V86" s="116" t="s">
        <v>35</v>
      </c>
    </row>
    <row r="87" spans="1:22" s="22" customFormat="1" ht="12.75" customHeight="1" hidden="1">
      <c r="A87" s="118"/>
      <c r="B87" s="25"/>
      <c r="C87" s="25" t="s">
        <v>32</v>
      </c>
      <c r="D87" s="25"/>
      <c r="E87" s="23">
        <v>83</v>
      </c>
      <c r="F87" s="23">
        <v>0</v>
      </c>
      <c r="G87" s="23">
        <v>-3.2</v>
      </c>
      <c r="H87" s="23">
        <f t="shared" si="25"/>
        <v>3.2</v>
      </c>
      <c r="I87" s="23">
        <v>0</v>
      </c>
      <c r="J87" s="23">
        <v>-3.2</v>
      </c>
      <c r="K87" s="23">
        <f t="shared" si="26"/>
        <v>3.2</v>
      </c>
      <c r="L87" s="23">
        <v>0</v>
      </c>
      <c r="M87" s="23">
        <v>-3.2</v>
      </c>
      <c r="N87" s="21">
        <f t="shared" si="27"/>
        <v>3.2</v>
      </c>
      <c r="O87" s="24"/>
      <c r="P87" s="24"/>
      <c r="Q87" s="53"/>
      <c r="R87" s="53"/>
      <c r="S87" s="96"/>
      <c r="T87" s="102"/>
      <c r="U87" s="91"/>
      <c r="V87" s="116"/>
    </row>
    <row r="88" spans="1:22" ht="25.5">
      <c r="A88" s="20" t="s">
        <v>115</v>
      </c>
      <c r="B88" s="8"/>
      <c r="C88" s="8"/>
      <c r="D88" s="10"/>
      <c r="E88" s="10">
        <f>SUM(E86:E87)</f>
        <v>128</v>
      </c>
      <c r="F88" s="10">
        <f>SUM(F86:F87)</f>
        <v>0</v>
      </c>
      <c r="G88" s="10">
        <f>SUM(G86:G87)</f>
        <v>-7</v>
      </c>
      <c r="H88" s="27">
        <f t="shared" si="25"/>
        <v>7</v>
      </c>
      <c r="I88" s="10">
        <f>SUM(I86:I87)</f>
        <v>0</v>
      </c>
      <c r="J88" s="10">
        <f>SUM(J86:J87)</f>
        <v>-7</v>
      </c>
      <c r="K88" s="27">
        <f t="shared" si="26"/>
        <v>7</v>
      </c>
      <c r="L88" s="10">
        <f>SUM(L86:L87)</f>
        <v>0</v>
      </c>
      <c r="M88" s="10">
        <f>SUM(M86:M87)</f>
        <v>-7</v>
      </c>
      <c r="N88" s="21">
        <f t="shared" si="27"/>
        <v>7</v>
      </c>
      <c r="O88" s="20"/>
      <c r="P88" s="20"/>
      <c r="Q88" s="55"/>
      <c r="R88" s="55" t="s">
        <v>109</v>
      </c>
      <c r="S88" s="97"/>
      <c r="T88" s="89"/>
      <c r="U88" s="89"/>
      <c r="V88" s="64"/>
    </row>
    <row r="89" spans="1:22" ht="12.75">
      <c r="A89" s="20" t="s">
        <v>31</v>
      </c>
      <c r="B89" s="8"/>
      <c r="C89" s="8" t="s">
        <v>32</v>
      </c>
      <c r="D89" s="8"/>
      <c r="E89" s="10">
        <v>83</v>
      </c>
      <c r="F89" s="10">
        <v>0</v>
      </c>
      <c r="G89" s="10">
        <v>-15</v>
      </c>
      <c r="H89" s="27">
        <f t="shared" si="25"/>
        <v>15</v>
      </c>
      <c r="I89" s="10">
        <v>0</v>
      </c>
      <c r="J89" s="10">
        <v>-15</v>
      </c>
      <c r="K89" s="27">
        <f t="shared" si="26"/>
        <v>15</v>
      </c>
      <c r="L89" s="10">
        <v>0</v>
      </c>
      <c r="M89" s="10">
        <v>-15</v>
      </c>
      <c r="N89" s="21">
        <f t="shared" si="27"/>
        <v>15</v>
      </c>
      <c r="O89" s="20"/>
      <c r="P89" s="20"/>
      <c r="Q89" s="55"/>
      <c r="R89" s="55" t="s">
        <v>109</v>
      </c>
      <c r="S89" s="97"/>
      <c r="T89" s="100"/>
      <c r="U89" s="89"/>
      <c r="V89" s="64" t="s">
        <v>35</v>
      </c>
    </row>
    <row r="90" spans="1:22" ht="25.5">
      <c r="A90" s="20" t="s">
        <v>72</v>
      </c>
      <c r="B90" s="8"/>
      <c r="C90" s="8" t="s">
        <v>33</v>
      </c>
      <c r="D90" s="8"/>
      <c r="E90" s="10">
        <v>30</v>
      </c>
      <c r="F90" s="10">
        <v>0</v>
      </c>
      <c r="G90" s="10">
        <v>-5</v>
      </c>
      <c r="H90" s="27">
        <f t="shared" si="25"/>
        <v>5</v>
      </c>
      <c r="I90" s="10">
        <v>0</v>
      </c>
      <c r="J90" s="10">
        <v>-8</v>
      </c>
      <c r="K90" s="27">
        <f t="shared" si="26"/>
        <v>8</v>
      </c>
      <c r="L90" s="10">
        <v>0</v>
      </c>
      <c r="M90" s="10">
        <v>-8</v>
      </c>
      <c r="N90" s="21">
        <f t="shared" si="27"/>
        <v>8</v>
      </c>
      <c r="O90" s="20"/>
      <c r="P90" s="20"/>
      <c r="Q90" s="55"/>
      <c r="R90" s="55" t="s">
        <v>109</v>
      </c>
      <c r="S90" s="97"/>
      <c r="T90" s="100"/>
      <c r="U90" s="89"/>
      <c r="V90" s="64" t="s">
        <v>35</v>
      </c>
    </row>
    <row r="91" spans="1:22" s="22" customFormat="1" ht="12.75" hidden="1">
      <c r="A91" s="68"/>
      <c r="B91" s="71" t="s">
        <v>103</v>
      </c>
      <c r="C91" s="71"/>
      <c r="D91" s="71"/>
      <c r="E91" s="23">
        <v>261</v>
      </c>
      <c r="F91" s="23"/>
      <c r="G91" s="23">
        <v>-150</v>
      </c>
      <c r="H91" s="23">
        <f t="shared" si="25"/>
        <v>150</v>
      </c>
      <c r="I91" s="23"/>
      <c r="J91" s="23">
        <v>-150</v>
      </c>
      <c r="K91" s="23">
        <f t="shared" si="26"/>
        <v>150</v>
      </c>
      <c r="L91" s="23"/>
      <c r="M91" s="23">
        <v>-150</v>
      </c>
      <c r="N91" s="23">
        <f t="shared" si="27"/>
        <v>150</v>
      </c>
      <c r="O91" s="47"/>
      <c r="P91" s="47"/>
      <c r="Q91" s="53"/>
      <c r="R91" s="53"/>
      <c r="S91" s="96"/>
      <c r="T91" s="102"/>
      <c r="U91" s="91"/>
      <c r="V91" s="63"/>
    </row>
    <row r="92" spans="1:22" s="22" customFormat="1" ht="12.75" hidden="1">
      <c r="A92" s="68"/>
      <c r="B92" s="71" t="s">
        <v>104</v>
      </c>
      <c r="C92" s="71"/>
      <c r="D92" s="71"/>
      <c r="E92" s="23">
        <v>30</v>
      </c>
      <c r="F92" s="23"/>
      <c r="G92" s="23">
        <v>-30</v>
      </c>
      <c r="H92" s="23">
        <f t="shared" si="25"/>
        <v>30</v>
      </c>
      <c r="I92" s="23"/>
      <c r="J92" s="23">
        <v>-30</v>
      </c>
      <c r="K92" s="23">
        <f t="shared" si="26"/>
        <v>30</v>
      </c>
      <c r="L92" s="23"/>
      <c r="M92" s="23">
        <v>-30</v>
      </c>
      <c r="N92" s="23">
        <f t="shared" si="27"/>
        <v>30</v>
      </c>
      <c r="O92" s="47"/>
      <c r="P92" s="47"/>
      <c r="Q92" s="53"/>
      <c r="R92" s="53"/>
      <c r="S92" s="96"/>
      <c r="T92" s="102"/>
      <c r="U92" s="91"/>
      <c r="V92" s="63"/>
    </row>
    <row r="93" spans="1:22" s="22" customFormat="1" ht="12.75" hidden="1">
      <c r="A93" s="68"/>
      <c r="B93" s="71" t="s">
        <v>105</v>
      </c>
      <c r="C93" s="71"/>
      <c r="D93" s="71"/>
      <c r="E93" s="23">
        <v>15</v>
      </c>
      <c r="F93" s="23"/>
      <c r="G93" s="23">
        <v>-15</v>
      </c>
      <c r="H93" s="23">
        <f t="shared" si="25"/>
        <v>15</v>
      </c>
      <c r="I93" s="23"/>
      <c r="J93" s="23">
        <v>-15</v>
      </c>
      <c r="K93" s="23">
        <f t="shared" si="26"/>
        <v>15</v>
      </c>
      <c r="L93" s="23"/>
      <c r="M93" s="23">
        <v>-15</v>
      </c>
      <c r="N93" s="23">
        <f t="shared" si="27"/>
        <v>15</v>
      </c>
      <c r="O93" s="47"/>
      <c r="P93" s="47"/>
      <c r="Q93" s="53"/>
      <c r="R93" s="53"/>
      <c r="S93" s="96"/>
      <c r="T93" s="102"/>
      <c r="U93" s="91"/>
      <c r="V93" s="63"/>
    </row>
    <row r="94" spans="1:22" s="78" customFormat="1" ht="12.75">
      <c r="A94" s="39" t="s">
        <v>40</v>
      </c>
      <c r="B94" s="43"/>
      <c r="C94" s="43"/>
      <c r="D94" s="43"/>
      <c r="E94" s="28"/>
      <c r="F94" s="54">
        <f aca="true" t="shared" si="28" ref="F94:N94">F88+F89+F90</f>
        <v>0</v>
      </c>
      <c r="G94" s="54">
        <f t="shared" si="28"/>
        <v>-27</v>
      </c>
      <c r="H94" s="54">
        <f t="shared" si="28"/>
        <v>27</v>
      </c>
      <c r="I94" s="54">
        <f t="shared" si="28"/>
        <v>0</v>
      </c>
      <c r="J94" s="54">
        <f t="shared" si="28"/>
        <v>-30</v>
      </c>
      <c r="K94" s="54">
        <f t="shared" si="28"/>
        <v>30</v>
      </c>
      <c r="L94" s="54">
        <f t="shared" si="28"/>
        <v>0</v>
      </c>
      <c r="M94" s="54">
        <f t="shared" si="28"/>
        <v>-30</v>
      </c>
      <c r="N94" s="54">
        <f t="shared" si="28"/>
        <v>30</v>
      </c>
      <c r="O94" s="75"/>
      <c r="P94" s="75"/>
      <c r="Q94" s="76"/>
      <c r="R94" s="76"/>
      <c r="S94" s="98"/>
      <c r="T94" s="103"/>
      <c r="U94" s="92"/>
      <c r="V94" s="77"/>
    </row>
    <row r="95" spans="1:22" s="6" customFormat="1" ht="12.75">
      <c r="A95" s="51" t="s">
        <v>75</v>
      </c>
      <c r="B95" s="51"/>
      <c r="C95" s="51"/>
      <c r="D95" s="51"/>
      <c r="E95" s="58"/>
      <c r="F95" s="58"/>
      <c r="G95" s="58"/>
      <c r="H95" s="59"/>
      <c r="I95" s="58"/>
      <c r="J95" s="58"/>
      <c r="K95" s="59"/>
      <c r="L95" s="58"/>
      <c r="M95" s="58"/>
      <c r="N95" s="60"/>
      <c r="O95" s="11"/>
      <c r="P95" s="11"/>
      <c r="Q95" s="61"/>
      <c r="R95" s="61"/>
      <c r="S95" s="99"/>
      <c r="T95" s="104"/>
      <c r="U95" s="93"/>
      <c r="V95" s="65"/>
    </row>
    <row r="96" spans="1:22" ht="25.5">
      <c r="A96" s="31" t="s">
        <v>116</v>
      </c>
      <c r="B96" s="8"/>
      <c r="C96" s="8" t="s">
        <v>3</v>
      </c>
      <c r="D96" s="8"/>
      <c r="E96" s="10"/>
      <c r="F96" s="10">
        <v>0</v>
      </c>
      <c r="G96" s="10">
        <v>-600</v>
      </c>
      <c r="H96" s="27">
        <f>F96-G96</f>
        <v>600</v>
      </c>
      <c r="I96" s="10">
        <v>0</v>
      </c>
      <c r="J96" s="10">
        <v>-600</v>
      </c>
      <c r="K96" s="27">
        <f>I96-J96</f>
        <v>600</v>
      </c>
      <c r="L96" s="10">
        <v>0</v>
      </c>
      <c r="M96" s="10">
        <v>-600</v>
      </c>
      <c r="N96" s="21">
        <f>L96-M96</f>
        <v>600</v>
      </c>
      <c r="O96" s="20"/>
      <c r="P96" s="20"/>
      <c r="Q96" s="55"/>
      <c r="R96" s="55" t="s">
        <v>109</v>
      </c>
      <c r="S96" s="97"/>
      <c r="T96" s="100"/>
      <c r="U96" s="89"/>
      <c r="V96" s="64" t="s">
        <v>39</v>
      </c>
    </row>
    <row r="97" spans="1:22" s="78" customFormat="1" ht="12.75">
      <c r="A97" s="39" t="s">
        <v>76</v>
      </c>
      <c r="B97" s="43"/>
      <c r="C97" s="43"/>
      <c r="D97" s="43"/>
      <c r="E97" s="28"/>
      <c r="F97" s="54">
        <f aca="true" t="shared" si="29" ref="F97:N97">F96</f>
        <v>0</v>
      </c>
      <c r="G97" s="54">
        <f t="shared" si="29"/>
        <v>-600</v>
      </c>
      <c r="H97" s="54">
        <f t="shared" si="29"/>
        <v>600</v>
      </c>
      <c r="I97" s="54">
        <f t="shared" si="29"/>
        <v>0</v>
      </c>
      <c r="J97" s="54">
        <f t="shared" si="29"/>
        <v>-600</v>
      </c>
      <c r="K97" s="54">
        <f t="shared" si="29"/>
        <v>600</v>
      </c>
      <c r="L97" s="54">
        <f t="shared" si="29"/>
        <v>0</v>
      </c>
      <c r="M97" s="54">
        <f t="shared" si="29"/>
        <v>-600</v>
      </c>
      <c r="N97" s="54">
        <f t="shared" si="29"/>
        <v>600</v>
      </c>
      <c r="O97" s="75"/>
      <c r="P97" s="75"/>
      <c r="Q97" s="76"/>
      <c r="R97" s="76"/>
      <c r="S97" s="98"/>
      <c r="T97" s="103"/>
      <c r="U97" s="92"/>
      <c r="V97" s="77"/>
    </row>
    <row r="98" spans="1:22" s="19" customFormat="1" ht="13.5" thickBot="1">
      <c r="A98" s="72" t="s">
        <v>142</v>
      </c>
      <c r="B98" s="73"/>
      <c r="C98" s="33"/>
      <c r="D98" s="33"/>
      <c r="E98" s="34"/>
      <c r="F98" s="34">
        <f>F17+F30+F35+F38+F59+F77+F84+F94+F97</f>
        <v>2425</v>
      </c>
      <c r="G98" s="34">
        <f aca="true" t="shared" si="30" ref="G98:N98">G17+G30+G35+G38+G59+G77+G84+G94+G97</f>
        <v>-611.3199999999999</v>
      </c>
      <c r="H98" s="34">
        <f t="shared" si="30"/>
        <v>3036.3199999999997</v>
      </c>
      <c r="I98" s="34">
        <f t="shared" si="30"/>
        <v>6030</v>
      </c>
      <c r="J98" s="34">
        <f t="shared" si="30"/>
        <v>-2683.3199999999997</v>
      </c>
      <c r="K98" s="34">
        <f t="shared" si="30"/>
        <v>8713.32</v>
      </c>
      <c r="L98" s="34">
        <f t="shared" si="30"/>
        <v>6610</v>
      </c>
      <c r="M98" s="34">
        <f t="shared" si="30"/>
        <v>-4052.32</v>
      </c>
      <c r="N98" s="34">
        <f t="shared" si="30"/>
        <v>10662.32</v>
      </c>
      <c r="O98" s="52"/>
      <c r="P98" s="52"/>
      <c r="Q98" s="57"/>
      <c r="R98" s="57"/>
      <c r="S98" s="106"/>
      <c r="T98" s="105"/>
      <c r="U98" s="94"/>
      <c r="V98" s="66"/>
    </row>
    <row r="99" spans="1:16" ht="12.75">
      <c r="A99" s="13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4"/>
      <c r="P99" s="14"/>
    </row>
    <row r="118" ht="13.5" thickBot="1">
      <c r="T118" s="74"/>
    </row>
  </sheetData>
  <mergeCells count="36">
    <mergeCell ref="A55:A57"/>
    <mergeCell ref="V55:V57"/>
    <mergeCell ref="S3:S5"/>
    <mergeCell ref="O3:O5"/>
    <mergeCell ref="Q4:Q5"/>
    <mergeCell ref="R4:R5"/>
    <mergeCell ref="P3:R3"/>
    <mergeCell ref="A3:A5"/>
    <mergeCell ref="P4:P5"/>
    <mergeCell ref="F4:H4"/>
    <mergeCell ref="V86:V87"/>
    <mergeCell ref="V61:V62"/>
    <mergeCell ref="V64:V66"/>
    <mergeCell ref="A64:A66"/>
    <mergeCell ref="A61:A62"/>
    <mergeCell ref="A86:A87"/>
    <mergeCell ref="A19:A26"/>
    <mergeCell ref="A48:A49"/>
    <mergeCell ref="A11:A12"/>
    <mergeCell ref="A52:A54"/>
    <mergeCell ref="A7:A9"/>
    <mergeCell ref="T3:T5"/>
    <mergeCell ref="D3:E4"/>
    <mergeCell ref="B3:C4"/>
    <mergeCell ref="F3:N3"/>
    <mergeCell ref="I4:K4"/>
    <mergeCell ref="L4:N4"/>
    <mergeCell ref="V3:V5"/>
    <mergeCell ref="U3:U5"/>
    <mergeCell ref="V52:V54"/>
    <mergeCell ref="V48:V49"/>
    <mergeCell ref="V7:V9"/>
    <mergeCell ref="V42:V45"/>
    <mergeCell ref="U19:U26"/>
    <mergeCell ref="V11:V12"/>
    <mergeCell ref="V19:V26"/>
  </mergeCells>
  <printOptions/>
  <pageMargins left="0.3937007874015748" right="0.3937007874015748" top="0.5905511811023623" bottom="0.5905511811023623" header="0.5118110236220472" footer="0.31496062992125984"/>
  <pageSetup fitToHeight="10" fitToWidth="1" horizontalDpi="600" verticalDpi="600" orientation="landscape" paperSize="9" scale="93" r:id="rId1"/>
  <headerFooter alignWithMargins="0">
    <oddHeader>&amp;R8. März 2005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6:D10"/>
  <sheetViews>
    <sheetView workbookViewId="0" topLeftCell="A1">
      <selection activeCell="C6" sqref="C6"/>
    </sheetView>
  </sheetViews>
  <sheetFormatPr defaultColWidth="11.421875" defaultRowHeight="12.75"/>
  <cols>
    <col min="1" max="2" width="11.421875" style="1" customWidth="1"/>
    <col min="3" max="3" width="13.140625" style="1" bestFit="1" customWidth="1"/>
    <col min="4" max="16384" width="11.421875" style="1" customWidth="1"/>
  </cols>
  <sheetData>
    <row r="6" ht="12.75">
      <c r="C6" s="18"/>
    </row>
    <row r="10" ht="12.75">
      <c r="D10" s="1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8:F31"/>
  <sheetViews>
    <sheetView workbookViewId="0" topLeftCell="A1">
      <selection activeCell="F18" sqref="F18:F31"/>
    </sheetView>
  </sheetViews>
  <sheetFormatPr defaultColWidth="11.421875" defaultRowHeight="12.75"/>
  <sheetData>
    <row r="16" ht="12.75" customHeight="1"/>
    <row r="17" ht="12.75" customHeight="1" thickBot="1"/>
    <row r="18" ht="12.75">
      <c r="F18" s="15">
        <v>10</v>
      </c>
    </row>
    <row r="19" ht="13.5" thickBot="1">
      <c r="F19" s="16">
        <v>20</v>
      </c>
    </row>
    <row r="20" ht="12.75">
      <c r="F20" s="15">
        <v>2210</v>
      </c>
    </row>
    <row r="21" ht="13.5" thickBot="1">
      <c r="F21" s="16">
        <v>74000</v>
      </c>
    </row>
    <row r="22" ht="12.75" customHeight="1">
      <c r="F22" s="15">
        <v>1535</v>
      </c>
    </row>
    <row r="23" ht="12.75">
      <c r="F23" s="10">
        <v>74</v>
      </c>
    </row>
    <row r="24" ht="12.75">
      <c r="F24" s="10">
        <v>16</v>
      </c>
    </row>
    <row r="25" ht="12.75">
      <c r="F25" s="10">
        <v>143</v>
      </c>
    </row>
    <row r="26" ht="12.75">
      <c r="F26" s="10">
        <v>2</v>
      </c>
    </row>
    <row r="27" ht="13.5" thickBot="1">
      <c r="F27" s="16">
        <v>50</v>
      </c>
    </row>
    <row r="28" ht="13.5" thickBot="1">
      <c r="F28" s="7">
        <v>1820</v>
      </c>
    </row>
    <row r="29" ht="13.5" thickBot="1">
      <c r="F29" s="7">
        <v>0</v>
      </c>
    </row>
    <row r="30" ht="13.5" thickBot="1">
      <c r="F30" s="7">
        <v>0</v>
      </c>
    </row>
    <row r="31" ht="13.5" thickBot="1">
      <c r="F31" s="7">
        <v>140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Basel-Landschaft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ntadmin</dc:creator>
  <cp:keywords/>
  <dc:description/>
  <cp:lastModifiedBy>Schweighauser Daniel FKD</cp:lastModifiedBy>
  <cp:lastPrinted>2005-05-23T06:21:07Z</cp:lastPrinted>
  <dcterms:created xsi:type="dcterms:W3CDTF">2003-11-17T16:42:53Z</dcterms:created>
  <dcterms:modified xsi:type="dcterms:W3CDTF">2005-05-23T06:41:56Z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AdHocReviewCycle">
    <vt:i4>-935921571</vt:i4>
  </property>
  <property fmtid="{D5CDD505-2E9C-101B-9397-08002B2CF9AE}" pid="4" name="_EmailSubje">
    <vt:lpwstr>GAP-Tabellen RR-Kompetenz</vt:lpwstr>
  </property>
  <property fmtid="{D5CDD505-2E9C-101B-9397-08002B2CF9AE}" pid="5" name="_AuthorEma">
    <vt:lpwstr>Daniel.Schweighauser@fkd.bl.ch</vt:lpwstr>
  </property>
  <property fmtid="{D5CDD505-2E9C-101B-9397-08002B2CF9AE}" pid="6" name="_AuthorEmailDisplayNa">
    <vt:lpwstr>Schweighauser, Daniel FKD</vt:lpwstr>
  </property>
</Properties>
</file>